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" yWindow="280" windowWidth="26900" windowHeight="12840" tabRatio="50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'Sheet1'!$A$1:$Y$611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<sst xmlns="http://schemas.openxmlformats.org/spreadsheetml/2006/main" count="4330" uniqueCount="763">
  <si>
    <t>ARAUZ,Jonathan</t>
  </si>
  <si>
    <t/>
  </si>
  <si>
    <t>1*</t>
  </si>
  <si>
    <t>+62</t>
  </si>
  <si>
    <t>7</t>
  </si>
  <si>
    <t>MARSHALL,Evan</t>
  </si>
  <si>
    <t>5*</t>
  </si>
  <si>
    <t>+15</t>
  </si>
  <si>
    <t>6</t>
  </si>
  <si>
    <t>MCCULLERS,Lance Jr.</t>
  </si>
  <si>
    <t>15</t>
  </si>
  <si>
    <t>+34</t>
  </si>
  <si>
    <t>24</t>
  </si>
  <si>
    <t>RAMIREZ,Yohan</t>
  </si>
  <si>
    <t>16*</t>
  </si>
  <si>
    <t>TURNBULL,Spencer</t>
  </si>
  <si>
    <t>14</t>
  </si>
  <si>
    <t>+24</t>
  </si>
  <si>
    <t>+51</t>
  </si>
  <si>
    <t>22</t>
  </si>
  <si>
    <t>HARRIS,Will</t>
  </si>
  <si>
    <t>ROMERO,JoJo</t>
  </si>
  <si>
    <t>+16</t>
  </si>
  <si>
    <t>STRASBURG,Stephen</t>
  </si>
  <si>
    <t>13</t>
  </si>
  <si>
    <t>21</t>
  </si>
  <si>
    <t>TEHERAN,Julio</t>
  </si>
  <si>
    <t>5</t>
  </si>
  <si>
    <t>20</t>
  </si>
  <si>
    <t>ARCHER,Chris</t>
  </si>
  <si>
    <t>9</t>
  </si>
  <si>
    <t>16</t>
  </si>
  <si>
    <t>GARCIA,Deivi</t>
  </si>
  <si>
    <t>4</t>
  </si>
  <si>
    <t>+22</t>
  </si>
  <si>
    <t>25</t>
  </si>
  <si>
    <t>JAMES,Josh</t>
  </si>
  <si>
    <t>LUPLOW,Jordan</t>
  </si>
  <si>
    <t>8</t>
  </si>
  <si>
    <t>10</t>
  </si>
  <si>
    <t>BARAGAR,Caleb</t>
  </si>
  <si>
    <t>COL</t>
  </si>
  <si>
    <t>18*</t>
  </si>
  <si>
    <t>+46</t>
  </si>
  <si>
    <t>BRASIER,Ryan</t>
  </si>
  <si>
    <t>12*</t>
  </si>
  <si>
    <t>+11</t>
  </si>
  <si>
    <t>DAYTON,Grant</t>
  </si>
  <si>
    <t>+0</t>
  </si>
  <si>
    <t>LINDBLOM,Josh</t>
  </si>
  <si>
    <t>VINCENT,Nick</t>
  </si>
  <si>
    <t>+31</t>
  </si>
  <si>
    <t>BETANCES,Dellin</t>
  </si>
  <si>
    <t>DOBNAK,Randy</t>
  </si>
  <si>
    <t>1</t>
  </si>
  <si>
    <t>32</t>
  </si>
  <si>
    <t>12</t>
  </si>
  <si>
    <t>EOVALDI,Nathan</t>
  </si>
  <si>
    <t>+35</t>
  </si>
  <si>
    <t>+33</t>
  </si>
  <si>
    <t>JUNIS,Jakob</t>
  </si>
  <si>
    <t>KAY,Anthony</t>
  </si>
  <si>
    <t>ROE,Chaz</t>
  </si>
  <si>
    <t>+32</t>
  </si>
  <si>
    <t>ALMORA,Albert</t>
  </si>
  <si>
    <t>+23</t>
  </si>
  <si>
    <t>26</t>
  </si>
  <si>
    <t>MUNOZ,Andres</t>
  </si>
  <si>
    <t>PHILLIPS,Evan</t>
  </si>
  <si>
    <t>PONCE DE LEON,Daniel</t>
  </si>
  <si>
    <t>23</t>
  </si>
  <si>
    <t>HARVEY,Hunter</t>
  </si>
  <si>
    <t>8*</t>
  </si>
  <si>
    <t>PAREDES,Enoli</t>
  </si>
  <si>
    <t>SCRUBB,Andre</t>
  </si>
  <si>
    <t>11*</t>
  </si>
  <si>
    <t>ANTONE,Tejay</t>
  </si>
  <si>
    <t>23*</t>
  </si>
  <si>
    <t>3</t>
  </si>
  <si>
    <t>MONTAS,Frankie</t>
  </si>
  <si>
    <t>SYNDERGAARD,Noah</t>
  </si>
  <si>
    <t>11</t>
  </si>
  <si>
    <t>AVILAN,Luis</t>
  </si>
  <si>
    <t>NELSON,Nick</t>
  </si>
  <si>
    <t>O'DAY,Darren</t>
  </si>
  <si>
    <t>10*</t>
  </si>
  <si>
    <t>RAMIREZ,Nick</t>
  </si>
  <si>
    <t>+26</t>
  </si>
  <si>
    <t>+25</t>
  </si>
  <si>
    <t>SEVERINO,Luis</t>
  </si>
  <si>
    <t>6*</t>
  </si>
  <si>
    <t>TAUCHMAN,Mike</t>
  </si>
  <si>
    <t>ANDERSON,Nick</t>
  </si>
  <si>
    <t>ANDERSON,Shaun</t>
  </si>
  <si>
    <t>GSELLMAN,Robert</t>
  </si>
  <si>
    <t>9*</t>
  </si>
  <si>
    <t>BRAULT,Steven</t>
  </si>
  <si>
    <t>+12</t>
  </si>
  <si>
    <t>BRICE,Austin</t>
  </si>
  <si>
    <t>3*</t>
  </si>
  <si>
    <t>BRITTON,Zack</t>
  </si>
  <si>
    <t>HERGET,Jimmy</t>
  </si>
  <si>
    <t>+41</t>
  </si>
  <si>
    <t>+44</t>
  </si>
  <si>
    <t>HOYT,James</t>
  </si>
  <si>
    <t>SPEIER,Gabe</t>
  </si>
  <si>
    <t>7*</t>
  </si>
  <si>
    <t>ARRIETA,Jake</t>
  </si>
  <si>
    <t>27</t>
  </si>
  <si>
    <t>BEEDE,Tyler</t>
  </si>
  <si>
    <t>BORUCKI,Ryan</t>
  </si>
  <si>
    <t>DOMINGUEZ,Seranthony</t>
  </si>
  <si>
    <t>GREENE,Shane</t>
  </si>
  <si>
    <t>KELA,Keone</t>
  </si>
  <si>
    <t>BAEZ,Pedro</t>
  </si>
  <si>
    <t>4*</t>
  </si>
  <si>
    <t>+21</t>
  </si>
  <si>
    <t>HUNTER,Tommy</t>
  </si>
  <si>
    <t>MARGEVICIUS,Nick</t>
  </si>
  <si>
    <t>MAY,Dustin</t>
  </si>
  <si>
    <t>19</t>
  </si>
  <si>
    <t>PEREZ,Oliver</t>
  </si>
  <si>
    <t>PONCE,Cody</t>
  </si>
  <si>
    <t>WEBB,Tyler</t>
  </si>
  <si>
    <t>2*</t>
  </si>
  <si>
    <t>CRICK,Kyle</t>
  </si>
  <si>
    <t>14*</t>
  </si>
  <si>
    <t>DRURY,Brandon</t>
  </si>
  <si>
    <t>MORONTA,Reyes</t>
  </si>
  <si>
    <t>OVIEDO,Johan</t>
  </si>
  <si>
    <t>PAXTON,James</t>
  </si>
  <si>
    <t>WRIGHT,Kyle</t>
  </si>
  <si>
    <t>ZUBER,Tyler</t>
  </si>
  <si>
    <t>FARMER,Buck</t>
  </si>
  <si>
    <t>GARCIA,Rony</t>
  </si>
  <si>
    <t>RYAN,Kyle</t>
  </si>
  <si>
    <t>STOCK,Robert</t>
  </si>
  <si>
    <t>UNDERWOOD,Duane Jr.</t>
  </si>
  <si>
    <t>+14</t>
  </si>
  <si>
    <t>BEMBOOM,Anthony</t>
  </si>
  <si>
    <t>BIELAK,Brandon</t>
  </si>
  <si>
    <t>CASTANO,Daniel</t>
  </si>
  <si>
    <t>CHATWOOD,Tyler</t>
  </si>
  <si>
    <t>+43</t>
  </si>
  <si>
    <t>CODY,Kyle</t>
  </si>
  <si>
    <t>+42</t>
  </si>
  <si>
    <t>DUNN,Justin</t>
  </si>
  <si>
    <t>FRY,Jace</t>
  </si>
  <si>
    <t>HARTLIEB,Geoff</t>
  </si>
  <si>
    <t>HUDSON,Dakota</t>
  </si>
  <si>
    <t>+45</t>
  </si>
  <si>
    <t>18</t>
  </si>
  <si>
    <t>STASHAK,Cody</t>
  </si>
  <si>
    <t>YARDLEY,Eric</t>
  </si>
  <si>
    <t>CRICHTON,Stefan</t>
  </si>
  <si>
    <t>HALE,David</t>
  </si>
  <si>
    <t>17</t>
  </si>
  <si>
    <t>NEWSOME,Ljay</t>
  </si>
  <si>
    <t>ROARK,Tanner</t>
  </si>
  <si>
    <t>STRAHM,Matt</t>
  </si>
  <si>
    <t>YAMAMOTO,Jordan</t>
  </si>
  <si>
    <t>ALTAVILLA,Dan</t>
  </si>
  <si>
    <t>HAHN,Jesse</t>
  </si>
  <si>
    <t>MAZZA,Chris</t>
  </si>
  <si>
    <t>MOREJON,Adrian</t>
  </si>
  <si>
    <t>VELASQUEZ,Vince</t>
  </si>
  <si>
    <t>OSICH,Josh</t>
  </si>
  <si>
    <t>RYU,Hyun-Jin</t>
  </si>
  <si>
    <t>WILLIAMS,Trevor</t>
  </si>
  <si>
    <t>+13</t>
  </si>
  <si>
    <t>ALEXANDER,Scott</t>
  </si>
  <si>
    <t>FIERS,Mike</t>
  </si>
  <si>
    <t>30</t>
  </si>
  <si>
    <t>HICKS,Jordan</t>
  </si>
  <si>
    <t>CASTELLANI,Ryan</t>
  </si>
  <si>
    <t>GODLEY,Zack</t>
  </si>
  <si>
    <t>FOLTYNEWICZ,Mike</t>
  </si>
  <si>
    <t>LUCCHESI,Joey</t>
  </si>
  <si>
    <t>WINKLER,Dan</t>
  </si>
  <si>
    <t>CASTILLO,Luis M.</t>
  </si>
  <si>
    <t>COLE,A.J.</t>
  </si>
  <si>
    <t>MIKOLAS,Miles</t>
  </si>
  <si>
    <t>WEEMS,Jordan</t>
  </si>
  <si>
    <t>DE GEUS,Brett</t>
  </si>
  <si>
    <t>ARI</t>
  </si>
  <si>
    <t>GILBERT,Tyler</t>
  </si>
  <si>
    <t>GINKEL,Kevin</t>
  </si>
  <si>
    <t>MANTIPLY,Joe</t>
  </si>
  <si>
    <t>+56</t>
  </si>
  <si>
    <t>PEACOCK,Matt</t>
  </si>
  <si>
    <t>SMITH,Caleb</t>
  </si>
  <si>
    <t>17*</t>
  </si>
  <si>
    <t>KELLY,Merrill</t>
  </si>
  <si>
    <t>WENDELKEN,J.B.</t>
  </si>
  <si>
    <t>REDDICK,Josh</t>
  </si>
  <si>
    <t>CASTELLANOS,Humberto</t>
  </si>
  <si>
    <t>WEAVER,Luke</t>
  </si>
  <si>
    <t>RAMIREZ,Noe</t>
  </si>
  <si>
    <t>GALLEN,Zac</t>
  </si>
  <si>
    <t>WIDENER,Taylor</t>
  </si>
  <si>
    <t>PERALTA,David</t>
  </si>
  <si>
    <t>BUMGARNER,Madison</t>
  </si>
  <si>
    <t>CLARKE,Taylor</t>
  </si>
  <si>
    <t>CLIPPARD,Tyler</t>
  </si>
  <si>
    <t>SANTANA,Edgar</t>
  </si>
  <si>
    <t>ATL</t>
  </si>
  <si>
    <t>TOMLIN,Josh</t>
  </si>
  <si>
    <t>+52</t>
  </si>
  <si>
    <t>TOUSSAINT,Touki</t>
  </si>
  <si>
    <t>FRIED,Max</t>
  </si>
  <si>
    <t>MINTER,A.J.</t>
  </si>
  <si>
    <t>YNOA,Huascar</t>
  </si>
  <si>
    <t>SMYLY,Drew</t>
  </si>
  <si>
    <t>MARTIN,Chris</t>
  </si>
  <si>
    <t>RODRIGUEZ,Richard</t>
  </si>
  <si>
    <t>13*</t>
  </si>
  <si>
    <t>MORTON,Charlie</t>
  </si>
  <si>
    <t>ANDERSON,Ian</t>
  </si>
  <si>
    <t>WEBB,Jacob</t>
  </si>
  <si>
    <t>MATZEK,Tyler</t>
  </si>
  <si>
    <t>JACKSON,Luke</t>
  </si>
  <si>
    <t>19*</t>
  </si>
  <si>
    <t>DIPLAN,Marcos</t>
  </si>
  <si>
    <t>BAL</t>
  </si>
  <si>
    <t>GREENE,Conner</t>
  </si>
  <si>
    <t>+53</t>
  </si>
  <si>
    <t>KREMER,Dean</t>
  </si>
  <si>
    <t>VALDEZ,Cesar</t>
  </si>
  <si>
    <t>WELLS,Tyler</t>
  </si>
  <si>
    <t>WYNNS,Austin</t>
  </si>
  <si>
    <t>ZIMMERMANN,Bruce</t>
  </si>
  <si>
    <t>LOPEZ,Jorge</t>
  </si>
  <si>
    <t>2</t>
  </si>
  <si>
    <t>TATE,Dillon</t>
  </si>
  <si>
    <t>AKIN,Keegan</t>
  </si>
  <si>
    <t>HARVEY,Matt</t>
  </si>
  <si>
    <t>LAKINS,Travis</t>
  </si>
  <si>
    <t>VALAIKA,Pat</t>
  </si>
  <si>
    <t>SCOTT,Tanner</t>
  </si>
  <si>
    <t>SULSER,Cole</t>
  </si>
  <si>
    <t>15*</t>
  </si>
  <si>
    <t>MEANS,John</t>
  </si>
  <si>
    <t>PLUTKO,Adam</t>
  </si>
  <si>
    <t>FRY,Paul</t>
  </si>
  <si>
    <t>HERNANDEZ,Darwinzon</t>
  </si>
  <si>
    <t>BOS</t>
  </si>
  <si>
    <t>SAWAMURA,Hirokazu</t>
  </si>
  <si>
    <t>TAYLOR,Josh</t>
  </si>
  <si>
    <t>WHITLOCK,Garrett</t>
  </si>
  <si>
    <t>RODRIGUEZ,Eduardo</t>
  </si>
  <si>
    <t>PIVETTA,Nick</t>
  </si>
  <si>
    <t>VALDEZ,Phillips</t>
  </si>
  <si>
    <t>BARNES,Matt</t>
  </si>
  <si>
    <t>RICHARDS,Garrett</t>
  </si>
  <si>
    <t>ROBLES,Hansel</t>
  </si>
  <si>
    <t>ARROYO,Christian</t>
  </si>
  <si>
    <t>SALE,Chris</t>
  </si>
  <si>
    <t>WORKMAN,Brandon</t>
  </si>
  <si>
    <t>HOUCK,Tanner</t>
  </si>
  <si>
    <t>PLAWECKI,Kevin</t>
  </si>
  <si>
    <t>PEREZ,Martin</t>
  </si>
  <si>
    <t>OTTAVINO,Adam</t>
  </si>
  <si>
    <t>ALCANTARA,Sergio</t>
  </si>
  <si>
    <t>CHC</t>
  </si>
  <si>
    <t>BROTHERS,Rex</t>
  </si>
  <si>
    <t>DUFFY,Matt</t>
  </si>
  <si>
    <t>MAPLES,Dillon</t>
  </si>
  <si>
    <t>22*</t>
  </si>
  <si>
    <t>MEGILL,Trevor</t>
  </si>
  <si>
    <t>NANCE,Tommy</t>
  </si>
  <si>
    <t>RODRIGUEZ,Manuel</t>
  </si>
  <si>
    <t>ROMINE,Andrew</t>
  </si>
  <si>
    <t>RUCKER,Michael</t>
  </si>
  <si>
    <t>STEELE,Justin</t>
  </si>
  <si>
    <t>MORGAN,Adam</t>
  </si>
  <si>
    <t>ALZOLAY,Adbert</t>
  </si>
  <si>
    <t>DAVIES,Zach</t>
  </si>
  <si>
    <t>HENDRICKS,Kyle</t>
  </si>
  <si>
    <t>SOGARD,Eric</t>
  </si>
  <si>
    <t>MILLS,Alec</t>
  </si>
  <si>
    <t>HEUER,Codi</t>
  </si>
  <si>
    <t>WICK,Rowan</t>
  </si>
  <si>
    <t>BURR,Ryan</t>
  </si>
  <si>
    <t>CHW</t>
  </si>
  <si>
    <t>CROCHET,Garrett</t>
  </si>
  <si>
    <t>KOPECH,Michael</t>
  </si>
  <si>
    <t>MERCEDES,Yermin</t>
  </si>
  <si>
    <t>RUIZ,Jose</t>
  </si>
  <si>
    <t>KIMBREL,Craig</t>
  </si>
  <si>
    <t>BUMMER,Aaron</t>
  </si>
  <si>
    <t>HENDRIKS,Liam</t>
  </si>
  <si>
    <t>RODON,Carlos</t>
  </si>
  <si>
    <t>MENDICK,Danny</t>
  </si>
  <si>
    <t>KEUCHEL,Dallas</t>
  </si>
  <si>
    <t>TEPERA,Ryan</t>
  </si>
  <si>
    <t>GIOLITO,Lucas</t>
  </si>
  <si>
    <t>CEASE,Dylan</t>
  </si>
  <si>
    <t>FOSTER,Matt</t>
  </si>
  <si>
    <t>LOPEZ,Reynaldo</t>
  </si>
  <si>
    <t>LYNN,Lance</t>
  </si>
  <si>
    <t>GUTIERREZ,Vladimir</t>
  </si>
  <si>
    <t>CIN</t>
  </si>
  <si>
    <t>HENDRIX,Ryan</t>
  </si>
  <si>
    <t>SANTILLAN,Tony</t>
  </si>
  <si>
    <t>SCHROCK,Max</t>
  </si>
  <si>
    <t>BRACH,Brad</t>
  </si>
  <si>
    <t>WILSON,Justin</t>
  </si>
  <si>
    <t>GARRETT,Amir</t>
  </si>
  <si>
    <t>GIVENS,Mychal</t>
  </si>
  <si>
    <t>GRAY,Sonny</t>
  </si>
  <si>
    <t>MAHLE,Tyler</t>
  </si>
  <si>
    <t>SIMS,Lucas</t>
  </si>
  <si>
    <t>CABRERA,Asdrubal</t>
  </si>
  <si>
    <t>MILEY,Wade</t>
  </si>
  <si>
    <t>HOFFMAN,Jeff</t>
  </si>
  <si>
    <t>CESSA,Luis</t>
  </si>
  <si>
    <t>LORENZEN,Michael</t>
  </si>
  <si>
    <t>+36</t>
  </si>
  <si>
    <t>HENTGES,Sam</t>
  </si>
  <si>
    <t>CLE</t>
  </si>
  <si>
    <t>MORGAN,Eli</t>
  </si>
  <si>
    <t>SANDLIN,Nick</t>
  </si>
  <si>
    <t>SHAW,Bryan</t>
  </si>
  <si>
    <t>STEPHAN,Trevor</t>
  </si>
  <si>
    <t>PARKER,Blake</t>
  </si>
  <si>
    <t>BIEBER,Shane</t>
  </si>
  <si>
    <t>QUANTRILL,Cal</t>
  </si>
  <si>
    <t>CIVALE,Aaron</t>
  </si>
  <si>
    <t>MCKENZIE,Triston</t>
  </si>
  <si>
    <t>PLESAC,Zach</t>
  </si>
  <si>
    <t>KARINCHAK,James</t>
  </si>
  <si>
    <t>YOUNG,Alex</t>
  </si>
  <si>
    <t>WITTGREN,Nick</t>
  </si>
  <si>
    <t>CLASE,Emmanuel</t>
  </si>
  <si>
    <t>20*</t>
  </si>
  <si>
    <t>+54</t>
  </si>
  <si>
    <t>BOWDEN,Ben</t>
  </si>
  <si>
    <t>CHACIN,Jhoulys</t>
  </si>
  <si>
    <t>GILBREATH,Lucas</t>
  </si>
  <si>
    <t>SHEFFIELD,Jordan</t>
  </si>
  <si>
    <t>STEPHENSON,Robert</t>
  </si>
  <si>
    <t>ALMONTE,Yency</t>
  </si>
  <si>
    <t>BARD,Daniel</t>
  </si>
  <si>
    <t>MARQUEZ,German</t>
  </si>
  <si>
    <t>GOMBER,Austin</t>
  </si>
  <si>
    <t>SENZATELA,Antonio</t>
  </si>
  <si>
    <t>FREELAND,Kyle</t>
  </si>
  <si>
    <t>GONZALEZ,Chi Chi</t>
  </si>
  <si>
    <t>28</t>
  </si>
  <si>
    <t>ESTEVEZ,Carlos</t>
  </si>
  <si>
    <t>KINLEY,Tyler</t>
  </si>
  <si>
    <t>GRAY,Jon</t>
  </si>
  <si>
    <t>FUNKHOUSER,Kyle</t>
  </si>
  <si>
    <t>DET</t>
  </si>
  <si>
    <t>JIMENEZ,Joe</t>
  </si>
  <si>
    <t>LANGE,Alex</t>
  </si>
  <si>
    <t>MANNING,Matt</t>
  </si>
  <si>
    <t>PERALTA,Wily</t>
  </si>
  <si>
    <t>ROGERS,Jake</t>
  </si>
  <si>
    <t>CASTRO,Harold</t>
  </si>
  <si>
    <t>URENA,Jose</t>
  </si>
  <si>
    <t>HOLLAND,Derek</t>
  </si>
  <si>
    <t>BOYD,Matt</t>
  </si>
  <si>
    <t>FULMER,Michael</t>
  </si>
  <si>
    <t>ALEXANDER,Tyler</t>
  </si>
  <si>
    <t>SKUBAL,Tarik</t>
  </si>
  <si>
    <t>GARCIA,Bryan</t>
  </si>
  <si>
    <t>MIZE,Casey</t>
  </si>
  <si>
    <t>SOTO,Gregory</t>
  </si>
  <si>
    <t>CISNERO,Jose</t>
  </si>
  <si>
    <t>GARCIA,Luis H.</t>
  </si>
  <si>
    <t>HOU</t>
  </si>
  <si>
    <t>GARCIA,Robel</t>
  </si>
  <si>
    <t>TAYLOR,Blake</t>
  </si>
  <si>
    <t>MATON,Phil</t>
  </si>
  <si>
    <t>STANEK,Ryne</t>
  </si>
  <si>
    <t>GARCIA,Yimi</t>
  </si>
  <si>
    <t>JAVIER,Cristian</t>
  </si>
  <si>
    <t>MONTERO,Rafael</t>
  </si>
  <si>
    <t>ODORIZZI,Jake</t>
  </si>
  <si>
    <t>PRESSLY,Ryan</t>
  </si>
  <si>
    <t>RALEY,Brooks</t>
  </si>
  <si>
    <t>GREINKE,Zack</t>
  </si>
  <si>
    <t>GONZALEZ,Marwin</t>
  </si>
  <si>
    <t>VALDEZ,Framber</t>
  </si>
  <si>
    <t>GRAVEMAN,Kendall</t>
  </si>
  <si>
    <t>21*</t>
  </si>
  <si>
    <t>URQUIDY,Jose</t>
  </si>
  <si>
    <t>BRENTZ,Jake</t>
  </si>
  <si>
    <t>KCR</t>
  </si>
  <si>
    <t>DAVIS,Wade</t>
  </si>
  <si>
    <t>LYNCH,Daniel</t>
  </si>
  <si>
    <t>PAYAMPS,Joel</t>
  </si>
  <si>
    <t>SANTANA,Ervin</t>
  </si>
  <si>
    <t>TAPIA,Domingo</t>
  </si>
  <si>
    <t>DUFFY,Danny</t>
  </si>
  <si>
    <t>ALBERTO,Hanser</t>
  </si>
  <si>
    <t>KELLER,Brad</t>
  </si>
  <si>
    <t>STAUMONT,Josh</t>
  </si>
  <si>
    <t>HOLLAND,Greg</t>
  </si>
  <si>
    <t>HERNANDEZ,Carlos</t>
  </si>
  <si>
    <t>BUBIC,Kris</t>
  </si>
  <si>
    <t>MINOR,Mike</t>
  </si>
  <si>
    <t>SINGER,Brady</t>
  </si>
  <si>
    <t>ZIMMER,Kyle</t>
  </si>
  <si>
    <t>BARLOW,Scott</t>
  </si>
  <si>
    <t>QUIJADA,Jose</t>
  </si>
  <si>
    <t>LAA</t>
  </si>
  <si>
    <t>SUAREZ,Jose</t>
  </si>
  <si>
    <t>WANTZ,Andrew</t>
  </si>
  <si>
    <t>MAYERS,Mike</t>
  </si>
  <si>
    <t>SANDOVAL,Patrick</t>
  </si>
  <si>
    <t>CANNING,Griffin</t>
  </si>
  <si>
    <t>IGLESIAS,Raisel</t>
  </si>
  <si>
    <t>CLAUDIO,Alex</t>
  </si>
  <si>
    <t>SLEGERS,Aaron</t>
  </si>
  <si>
    <t>CISHEK,Steve</t>
  </si>
  <si>
    <t>+55</t>
  </si>
  <si>
    <t>OHTANI,Shohei</t>
  </si>
  <si>
    <t>GUERRA,Junior</t>
  </si>
  <si>
    <t>BARRIA,Jaime</t>
  </si>
  <si>
    <t>MAYFIELD,Jack</t>
  </si>
  <si>
    <t>SELMAN,Sam</t>
  </si>
  <si>
    <t>BUNDY,Dylan</t>
  </si>
  <si>
    <t>COBB,Alex</t>
  </si>
  <si>
    <t>BICKFORD,Phil</t>
  </si>
  <si>
    <t>LAD</t>
  </si>
  <si>
    <t>KNEBEL,Corey</t>
  </si>
  <si>
    <t>VESIA,Alex</t>
  </si>
  <si>
    <t>26*</t>
  </si>
  <si>
    <t>BUEHLER,Walker</t>
  </si>
  <si>
    <t>BAUER,Trevor</t>
  </si>
  <si>
    <t>GRATEROL,Brusdar</t>
  </si>
  <si>
    <t>GONZALEZ,Victor</t>
  </si>
  <si>
    <t>SCHERZER,Max</t>
  </si>
  <si>
    <t>KELLY,Joe</t>
  </si>
  <si>
    <t>GONSOLIN,Tony</t>
  </si>
  <si>
    <t>PRICE,David</t>
  </si>
  <si>
    <t>TREINEN,Blake</t>
  </si>
  <si>
    <t>URIAS,Julio</t>
  </si>
  <si>
    <t>TURNER,Justin</t>
  </si>
  <si>
    <t>KERSHAW,Clayton</t>
  </si>
  <si>
    <t>JANSEN,Kenley</t>
  </si>
  <si>
    <t>BENDER,Anthony</t>
  </si>
  <si>
    <t>MIA</t>
  </si>
  <si>
    <t>CAMPBELL,Paul</t>
  </si>
  <si>
    <t>HOLLOWAY,Jordan</t>
  </si>
  <si>
    <t>OKERT,Steven</t>
  </si>
  <si>
    <t>POP,Zach</t>
  </si>
  <si>
    <t>THOMPSON,Zach</t>
  </si>
  <si>
    <t>BASS,Anthony</t>
  </si>
  <si>
    <t>ROGERS,Trevor</t>
  </si>
  <si>
    <t>BLEIER,Richard</t>
  </si>
  <si>
    <t>LOPEZ,Pablo</t>
  </si>
  <si>
    <t>HERNANDEZ,Elieser</t>
  </si>
  <si>
    <t>ALCANTARA,Sandy</t>
  </si>
  <si>
    <t>LEON,Sandy</t>
  </si>
  <si>
    <t>FLORO,Dylan</t>
  </si>
  <si>
    <t>LUZARDO,Jesus</t>
  </si>
  <si>
    <t>COUSINS,Jake</t>
  </si>
  <si>
    <t>MIL</t>
  </si>
  <si>
    <t>SANCHEZ,Miguel</t>
  </si>
  <si>
    <t>STRICKLAND,Hunter</t>
  </si>
  <si>
    <t>PETERSON,Jace</t>
  </si>
  <si>
    <t>WOODRUFF,Brandon</t>
  </si>
  <si>
    <t>WILLIAMS,Devin</t>
  </si>
  <si>
    <t>HADER,Josh</t>
  </si>
  <si>
    <t>30*</t>
  </si>
  <si>
    <t>PERALTA,Freddy</t>
  </si>
  <si>
    <t>SUTER,Brent</t>
  </si>
  <si>
    <t>ANDERSON,Brett</t>
  </si>
  <si>
    <t>BURNES,Corbin</t>
  </si>
  <si>
    <t>LAUER,Eric</t>
  </si>
  <si>
    <t>BOXBERGER,Brad</t>
  </si>
  <si>
    <t>HOUSER,Adrian</t>
  </si>
  <si>
    <t>NORRIS,Daniel</t>
  </si>
  <si>
    <t>CURTISS,John</t>
  </si>
  <si>
    <t>FARRELL,Luke</t>
  </si>
  <si>
    <t>MIN</t>
  </si>
  <si>
    <t>GARZA,Ralph</t>
  </si>
  <si>
    <t>JAX,Griffin</t>
  </si>
  <si>
    <t>MINAYA,Juan</t>
  </si>
  <si>
    <t>OBER,Bailey</t>
  </si>
  <si>
    <t>ASTUDILLO,Willians</t>
  </si>
  <si>
    <t>ALCALA,Jorge</t>
  </si>
  <si>
    <t>ROGERS,Taylor</t>
  </si>
  <si>
    <t>MAEDA,Kenta</t>
  </si>
  <si>
    <t>COLOME,Alex</t>
  </si>
  <si>
    <t>SHOEMAKER,Matt</t>
  </si>
  <si>
    <t>THIELBAR,Caleb</t>
  </si>
  <si>
    <t>GANT,John</t>
  </si>
  <si>
    <t>DUFFEY,Tyler</t>
  </si>
  <si>
    <t>PINEDA,Michael</t>
  </si>
  <si>
    <t>HEMBREE,Heath</t>
  </si>
  <si>
    <t>NYM</t>
  </si>
  <si>
    <t>MEGILL,Tylor</t>
  </si>
  <si>
    <t>SMITH,Drew</t>
  </si>
  <si>
    <t>PILLAR,Kevin</t>
  </si>
  <si>
    <t>CASTRO,Miguel</t>
  </si>
  <si>
    <t>GUILLORME,Luis</t>
  </si>
  <si>
    <t>PETERSON,David</t>
  </si>
  <si>
    <t>WALKER,Taijuan</t>
  </si>
  <si>
    <t>HAND,Brad</t>
  </si>
  <si>
    <t>MAY,Trevor</t>
  </si>
  <si>
    <t>HILL,Rich</t>
  </si>
  <si>
    <t>LOUP,Aaron</t>
  </si>
  <si>
    <t>+61</t>
  </si>
  <si>
    <t>DIAZ,Edwin</t>
  </si>
  <si>
    <t>STROMAN,Marcus</t>
  </si>
  <si>
    <t>DEGROM,Jacob</t>
  </si>
  <si>
    <t>29</t>
  </si>
  <si>
    <t>CARRASCO,Carlos</t>
  </si>
  <si>
    <t>LUGO,Seth</t>
  </si>
  <si>
    <t>FAMILIA,Jeurys</t>
  </si>
  <si>
    <t>ABREU,Albert</t>
  </si>
  <si>
    <t>NYY</t>
  </si>
  <si>
    <t>CORTES,Nestor Jr.</t>
  </si>
  <si>
    <t>HOLMES,Clay</t>
  </si>
  <si>
    <t>LUETGE,Lucas</t>
  </si>
  <si>
    <t>CHAPMAN,Aroldis</t>
  </si>
  <si>
    <t>MONTGOMERY,Jordan</t>
  </si>
  <si>
    <t>HEANEY,Andrew</t>
  </si>
  <si>
    <t>RODRIGUEZ,Joely</t>
  </si>
  <si>
    <t>COLE,Gerrit</t>
  </si>
  <si>
    <t>GREEN,Chad</t>
  </si>
  <si>
    <t>PERALTA,Wandy</t>
  </si>
  <si>
    <t>RIZZO,Anthony</t>
  </si>
  <si>
    <t>KLUBER,Corey</t>
  </si>
  <si>
    <t>GERMAN,Domingo</t>
  </si>
  <si>
    <t>LOAISIGA,Jonathan</t>
  </si>
  <si>
    <t>TAILLON,Jameson</t>
  </si>
  <si>
    <t>BLACKBURN,Paul</t>
  </si>
  <si>
    <t>OAK</t>
  </si>
  <si>
    <t>GUERRA,Deolis</t>
  </si>
  <si>
    <t>IRVIN,Cole</t>
  </si>
  <si>
    <t>KAPRIELIAN,James</t>
  </si>
  <si>
    <t>PUK,A.J.</t>
  </si>
  <si>
    <t>SMITH,Burch</t>
  </si>
  <si>
    <t>MANAEA,Sean</t>
  </si>
  <si>
    <t>CHAFIN,Andrew</t>
  </si>
  <si>
    <t>KOLAREK,Adam</t>
  </si>
  <si>
    <t>MORELAND,Mitch</t>
  </si>
  <si>
    <t>BASSITT,Chris</t>
  </si>
  <si>
    <t>ROMO,Sergio</t>
  </si>
  <si>
    <t>TRIVINO,Lou</t>
  </si>
  <si>
    <t>DIEKMAN,Jake</t>
  </si>
  <si>
    <t>PETIT,Yusmeiro</t>
  </si>
  <si>
    <t>COONROD,Sam</t>
  </si>
  <si>
    <t>PHI</t>
  </si>
  <si>
    <t>MATON,Nick</t>
  </si>
  <si>
    <t>MOORE,Matt</t>
  </si>
  <si>
    <t>SUAREZ,Ranger</t>
  </si>
  <si>
    <t>TORREYES,Ronald</t>
  </si>
  <si>
    <t>EFLIN,Zach</t>
  </si>
  <si>
    <t>KINTZLER,Brandon</t>
  </si>
  <si>
    <t>NOLA,Aaron</t>
  </si>
  <si>
    <t>KENNEDY,Ian</t>
  </si>
  <si>
    <t>BRADLEY,Archie</t>
  </si>
  <si>
    <t>KNAPP,Andrew</t>
  </si>
  <si>
    <t>GIBSON,Kyle</t>
  </si>
  <si>
    <t>ANDERSON,Chase</t>
  </si>
  <si>
    <t>ALVARADO,Jose</t>
  </si>
  <si>
    <t>NERIS,Hector</t>
  </si>
  <si>
    <t>BROGDON,Connor</t>
  </si>
  <si>
    <t>BEDROSIAN,Cam</t>
  </si>
  <si>
    <t>WHEELER,Zack</t>
  </si>
  <si>
    <t>BANDA,Anthony</t>
  </si>
  <si>
    <t>PIT</t>
  </si>
  <si>
    <t>BEDNAR,David</t>
  </si>
  <si>
    <t>DE JONG,Chase</t>
  </si>
  <si>
    <t>DE LOS SANTOS,Enyel</t>
  </si>
  <si>
    <t>DIFO,Wilmer</t>
  </si>
  <si>
    <t>KELLER,Kyle</t>
  </si>
  <si>
    <t>MEARS,Nick</t>
  </si>
  <si>
    <t>NOGOWSKI,John</t>
  </si>
  <si>
    <t>WILSON,Bryse</t>
  </si>
  <si>
    <t>KELLER,Mitch</t>
  </si>
  <si>
    <t>BRUBAKER,JT</t>
  </si>
  <si>
    <t>HOWARD,Sam</t>
  </si>
  <si>
    <t>EVANS,Phillip</t>
  </si>
  <si>
    <t>SHREVE,Chasen</t>
  </si>
  <si>
    <t>CROWE,Wil</t>
  </si>
  <si>
    <t>STRATTON,Chris</t>
  </si>
  <si>
    <t>KUHL,Chad</t>
  </si>
  <si>
    <t>SDP</t>
  </si>
  <si>
    <t>CRISMATT,Nabil</t>
  </si>
  <si>
    <t>WEATHERS,Ryan</t>
  </si>
  <si>
    <t>DETWILER,Ross</t>
  </si>
  <si>
    <t>HUDSON,Daniel</t>
  </si>
  <si>
    <t>CRONENWORTH,Jake</t>
  </si>
  <si>
    <t>JOHNSON,Pierce</t>
  </si>
  <si>
    <t>HILL,Tim</t>
  </si>
  <si>
    <t>LAMET,Dinelson</t>
  </si>
  <si>
    <t>MELANCON,Mark</t>
  </si>
  <si>
    <t>PADDACK,Chris</t>
  </si>
  <si>
    <t>DARVISH,Yu</t>
  </si>
  <si>
    <t>STAMMEN,Craig</t>
  </si>
  <si>
    <t>MUSGROVE,Joe</t>
  </si>
  <si>
    <t>POMERANZ,Drew</t>
  </si>
  <si>
    <t>PAGAN,Emilio</t>
  </si>
  <si>
    <t>SNELL,Blake</t>
  </si>
  <si>
    <t>FLEXEN,Chris</t>
  </si>
  <si>
    <t>SEA</t>
  </si>
  <si>
    <t>GILBERT,Logan</t>
  </si>
  <si>
    <t>SEWALD,Paul</t>
  </si>
  <si>
    <t>SMITH,Joe</t>
  </si>
  <si>
    <t>STECKENRIDER,Drew</t>
  </si>
  <si>
    <t>GONZALES,Marco</t>
  </si>
  <si>
    <t>MIDDLETON,Keynan</t>
  </si>
  <si>
    <t>SADLER,Casey</t>
  </si>
  <si>
    <t>ANDERSON,Tyler</t>
  </si>
  <si>
    <t>ANDRIESE,Matt</t>
  </si>
  <si>
    <t>DOOLITTLE,Sean</t>
  </si>
  <si>
    <t>SHEFFIELD,Justus</t>
  </si>
  <si>
    <t>SWANSON,Erik</t>
  </si>
  <si>
    <t>CASTILLO,Diego</t>
  </si>
  <si>
    <t>MISIEWICZ,Anthony</t>
  </si>
  <si>
    <t>KIKUCHI,Yusei</t>
  </si>
  <si>
    <t>DOVAL,Camilo</t>
  </si>
  <si>
    <t>SFG</t>
  </si>
  <si>
    <t>LEONE,Dominic</t>
  </si>
  <si>
    <t>LITTELL,Zack</t>
  </si>
  <si>
    <t>WOOD,Alex</t>
  </si>
  <si>
    <t>GAUSMAN,Kevin</t>
  </si>
  <si>
    <t>QUINTANA,Jose</t>
  </si>
  <si>
    <t>RUF,Darin</t>
  </si>
  <si>
    <t>MCGEE,Jake</t>
  </si>
  <si>
    <t>WEBB,Logan</t>
  </si>
  <si>
    <t>ROGERS,Tyler</t>
  </si>
  <si>
    <t>DESCLAFANI,Anthony</t>
  </si>
  <si>
    <t>SANCHEZ,Aaron</t>
  </si>
  <si>
    <t>SLATER,Austin</t>
  </si>
  <si>
    <t>ALVAREZ,Jose</t>
  </si>
  <si>
    <t>GARCIA,Jarlin</t>
  </si>
  <si>
    <t>CUETO,Johnny</t>
  </si>
  <si>
    <t>WATSON,Tony</t>
  </si>
  <si>
    <t>GARCIA,Luis A.</t>
  </si>
  <si>
    <t>STL</t>
  </si>
  <si>
    <t>MILLER,Justin</t>
  </si>
  <si>
    <t>WHITLEY,Kodi</t>
  </si>
  <si>
    <t>HAPP,J.A.</t>
  </si>
  <si>
    <t>KIM,Kwang Hyun</t>
  </si>
  <si>
    <t>GALLEGOS,Giovanny</t>
  </si>
  <si>
    <t>CARPENTER,Matt</t>
  </si>
  <si>
    <t>REYES,Alex</t>
  </si>
  <si>
    <t>MARTINEZ,Carlos</t>
  </si>
  <si>
    <t>FLAHERTY,Jack</t>
  </si>
  <si>
    <t>HELSLEY,Ryan</t>
  </si>
  <si>
    <t>WOODFORD,Jake</t>
  </si>
  <si>
    <t>LESTER,Jon</t>
  </si>
  <si>
    <t>MCFARLAND,T.J.</t>
  </si>
  <si>
    <t>MILLER,Andrew</t>
  </si>
  <si>
    <t>WAINWRIGHT,Adam</t>
  </si>
  <si>
    <t>CABRERA,Genesis</t>
  </si>
  <si>
    <t>FEYEREISEN,J.P.</t>
  </si>
  <si>
    <t>TBR</t>
  </si>
  <si>
    <t>MCCLANAHAN,Shane</t>
  </si>
  <si>
    <t>MCHUGH,Collin</t>
  </si>
  <si>
    <t>PHILLIPS,Brett</t>
  </si>
  <si>
    <t>GLASNOW,Tyler</t>
  </si>
  <si>
    <t>PATINO,Luis</t>
  </si>
  <si>
    <t>SPRINGS,Jeffrey</t>
  </si>
  <si>
    <t>WISLER,Matt</t>
  </si>
  <si>
    <t>WACHA,Michael</t>
  </si>
  <si>
    <t>FLEMING,Josh</t>
  </si>
  <si>
    <t>MEJIA,Francisco</t>
  </si>
  <si>
    <t>ARMSTRONG,Shawn</t>
  </si>
  <si>
    <t>KITTREDGE,Andrew</t>
  </si>
  <si>
    <t>THOMPSON,Ryan</t>
  </si>
  <si>
    <t>YARBROUGH,Ryan</t>
  </si>
  <si>
    <t>RASMUSSEN,Drew</t>
  </si>
  <si>
    <t>BARLOW,Joe</t>
  </si>
  <si>
    <t>TEX</t>
  </si>
  <si>
    <t>29*</t>
  </si>
  <si>
    <t>BENJAMIN,Wes</t>
  </si>
  <si>
    <t>COTTON,Jharel</t>
  </si>
  <si>
    <t>CULBERSON,Charlie</t>
  </si>
  <si>
    <t>EVANS,Demarcus</t>
  </si>
  <si>
    <t>KING,John</t>
  </si>
  <si>
    <t>PATTON,Spencer</t>
  </si>
  <si>
    <t>SANTANA,Dennis</t>
  </si>
  <si>
    <t>SBORZ,Josh</t>
  </si>
  <si>
    <t>LYLES,Jordan</t>
  </si>
  <si>
    <t>DUNNING,Dane</t>
  </si>
  <si>
    <t>ALLARD,Kolby</t>
  </si>
  <si>
    <t>MARTIN,Brett</t>
  </si>
  <si>
    <t>HOWARD,Spencer</t>
  </si>
  <si>
    <t>HEARN,Taylor</t>
  </si>
  <si>
    <t>HOLT,Brock</t>
  </si>
  <si>
    <t>MANOAH,Alek</t>
  </si>
  <si>
    <t>TOR</t>
  </si>
  <si>
    <t>MAYZA,Tim</t>
  </si>
  <si>
    <t>SAUCEDO,Tayler</t>
  </si>
  <si>
    <t>ROMANO,Jordan</t>
  </si>
  <si>
    <t>RICHARDS,Trevor</t>
  </si>
  <si>
    <t>SORIA,Joakim</t>
  </si>
  <si>
    <t>BARNES,Jacob</t>
  </si>
  <si>
    <t>DOLIS,Rafael</t>
  </si>
  <si>
    <t>BERRIOS,Jose</t>
  </si>
  <si>
    <t>CIMBER,Adam</t>
  </si>
  <si>
    <t>RAY,Robbie</t>
  </si>
  <si>
    <t>THORNTON,Trent</t>
  </si>
  <si>
    <t>STRIPLING,Ross</t>
  </si>
  <si>
    <t>MATZ,Steven</t>
  </si>
  <si>
    <t>CLAY,Sam</t>
  </si>
  <si>
    <t>WAS</t>
  </si>
  <si>
    <t>ESPINO,Paolo</t>
  </si>
  <si>
    <t>GRAY,Josiah</t>
  </si>
  <si>
    <t>HARPER,Ryne</t>
  </si>
  <si>
    <t>MACHADO,Andres</t>
  </si>
  <si>
    <t>MCGOWIN,Kyle</t>
  </si>
  <si>
    <t>MURPHY,Patrick</t>
  </si>
  <si>
    <t>THOMPSON,Mason</t>
  </si>
  <si>
    <t>ROSS,Joe</t>
  </si>
  <si>
    <t>CORBIN,Patrick</t>
  </si>
  <si>
    <t>FINNEGAN,Kyle</t>
  </si>
  <si>
    <t>SUERO,Wander</t>
  </si>
  <si>
    <t>RAINEY,Tanner</t>
  </si>
  <si>
    <t>VOTH,Austin</t>
  </si>
  <si>
    <t>FEDDE,Erick</t>
  </si>
  <si>
    <t>Pitcher</t>
  </si>
  <si>
    <t>MLB</t>
  </si>
  <si>
    <t>TBL</t>
  </si>
  <si>
    <t>SG</t>
  </si>
  <si>
    <t>RG</t>
  </si>
  <si>
    <t>CTL</t>
  </si>
  <si>
    <t>STF</t>
  </si>
  <si>
    <t>RF</t>
  </si>
  <si>
    <t>G</t>
  </si>
  <si>
    <t>GS</t>
  </si>
  <si>
    <t>IP</t>
  </si>
  <si>
    <t>ER</t>
  </si>
  <si>
    <t>H</t>
  </si>
  <si>
    <t>HR</t>
  </si>
  <si>
    <t>BB</t>
  </si>
  <si>
    <t>IBB</t>
  </si>
  <si>
    <t>BF</t>
  </si>
  <si>
    <t>ALBF</t>
  </si>
  <si>
    <t>NLBF</t>
  </si>
  <si>
    <t>RIP</t>
  </si>
  <si>
    <t>RER</t>
  </si>
  <si>
    <t>RH</t>
  </si>
  <si>
    <t>RBF</t>
  </si>
  <si>
    <t>ERA</t>
  </si>
  <si>
    <t>Avg Grade:</t>
  </si>
  <si>
    <t>PA</t>
  </si>
  <si>
    <t>2B</t>
  </si>
  <si>
    <t>LW</t>
  </si>
  <si>
    <t>LH</t>
  </si>
  <si>
    <t>LD</t>
  </si>
  <si>
    <t>LERA</t>
  </si>
  <si>
    <t>MERA</t>
  </si>
  <si>
    <t>LHIP</t>
  </si>
  <si>
    <t>MHIP</t>
  </si>
  <si>
    <t>AL</t>
  </si>
  <si>
    <t>NL</t>
  </si>
  <si>
    <t>COULOMBE,Daniel</t>
  </si>
  <si>
    <t>CHARGOIS,J.T.</t>
  </si>
  <si>
    <t>FAIRBANKS,Peter</t>
  </si>
  <si>
    <t>SMITH,Will M.</t>
  </si>
  <si>
    <t>TBL 2022 Season Pitching Grades</t>
  </si>
  <si>
    <t>HA</t>
  </si>
  <si>
    <t>ADAMS,Austin 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</si>
</sst>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0"/>
      <name val="Verdana"/>
      <family val="0"/>
    </font>
    <font>
      <b/>
      <sz val="11"/>
      <name val="Arial"/>
      <family val="0"/>
    </font>
    <font>
      <sz val="11"/>
      <name val="Arial"/>
      <family val="0"/>
    </font>
    <font>
      <b/>
      <u val="single"/>
      <sz val="11"/>
      <name val="Arial"/>
      <family val="0"/>
    </font>
    <font>
      <sz val="10"/>
      <name val="Verdana"/>
      <family val="0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phenstein\Downloads\TBL-Rosters%20(16)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L-Rosters (16).csv"/>
    </sheetNames>
    <sheetDataSet>
      <sheetData sheetId="0">
        <row r="2">
          <cell r="A2" t="str">
            <v>ABREU,Albert</v>
          </cell>
          <cell r="B2" t="str">
            <v>P</v>
          </cell>
          <cell r="C2" t="str">
            <v>NYY</v>
          </cell>
          <cell r="E2" t="str">
            <v>LVG</v>
          </cell>
        </row>
        <row r="3">
          <cell r="A3" t="str">
            <v>ABREU,Jose</v>
          </cell>
          <cell r="B3" t="str">
            <v>IF</v>
          </cell>
          <cell r="C3" t="str">
            <v>CHW</v>
          </cell>
          <cell r="E3" t="str">
            <v>RYE</v>
          </cell>
        </row>
        <row r="4">
          <cell r="A4" t="str">
            <v>ACUNA,Ronald</v>
          </cell>
          <cell r="B4" t="str">
            <v>OF</v>
          </cell>
          <cell r="C4" t="str">
            <v>ATL</v>
          </cell>
          <cell r="E4" t="str">
            <v>BRO</v>
          </cell>
        </row>
        <row r="5">
          <cell r="A5" t="str">
            <v>ADAMES,Willy</v>
          </cell>
          <cell r="B5" t="str">
            <v>IF</v>
          </cell>
          <cell r="C5" t="str">
            <v>MIL</v>
          </cell>
          <cell r="E5" t="str">
            <v>GC</v>
          </cell>
        </row>
        <row r="6">
          <cell r="A6" t="str">
            <v>ADAM,Jason</v>
          </cell>
          <cell r="B6" t="str">
            <v>P</v>
          </cell>
          <cell r="C6" t="str">
            <v>CHC</v>
          </cell>
          <cell r="D6" t="str">
            <v>XC</v>
          </cell>
          <cell r="E6" t="str">
            <v>-waivers-</v>
          </cell>
        </row>
        <row r="7">
          <cell r="A7" t="str">
            <v>ADAMS,Austin L.</v>
          </cell>
          <cell r="B7" t="str">
            <v>P</v>
          </cell>
          <cell r="C7" t="str">
            <v>SDP</v>
          </cell>
          <cell r="E7" t="str">
            <v>MAR</v>
          </cell>
        </row>
        <row r="8">
          <cell r="A8" t="str">
            <v>ADAMS,Riley</v>
          </cell>
          <cell r="B8" t="str">
            <v>C</v>
          </cell>
          <cell r="C8" t="str">
            <v>WAS</v>
          </cell>
          <cell r="E8" t="str">
            <v>WHT</v>
          </cell>
        </row>
        <row r="9">
          <cell r="A9" t="str">
            <v>ADELL,Jo</v>
          </cell>
          <cell r="B9" t="str">
            <v>OF</v>
          </cell>
          <cell r="C9" t="str">
            <v>LAA</v>
          </cell>
          <cell r="D9" t="str">
            <v>XC</v>
          </cell>
          <cell r="E9" t="str">
            <v>HOB</v>
          </cell>
        </row>
        <row r="10">
          <cell r="A10" t="str">
            <v>ADRIANZA,Ehire</v>
          </cell>
          <cell r="B10" t="str">
            <v>IF</v>
          </cell>
          <cell r="C10" t="str">
            <v>ATL</v>
          </cell>
          <cell r="E10" t="str">
            <v>ZIO</v>
          </cell>
        </row>
        <row r="11">
          <cell r="A11" t="str">
            <v>AGUILAR,Jesus</v>
          </cell>
          <cell r="B11" t="str">
            <v>IF</v>
          </cell>
          <cell r="C11" t="str">
            <v>MIA</v>
          </cell>
          <cell r="E11" t="str">
            <v>NBO</v>
          </cell>
        </row>
        <row r="12">
          <cell r="A12" t="str">
            <v>AHMED,Nick</v>
          </cell>
          <cell r="B12" t="str">
            <v>IF</v>
          </cell>
          <cell r="C12" t="str">
            <v>ARI</v>
          </cell>
          <cell r="E12" t="str">
            <v>KNX</v>
          </cell>
        </row>
        <row r="13">
          <cell r="A13" t="str">
            <v>AKIN,Keegan</v>
          </cell>
          <cell r="B13" t="str">
            <v>P</v>
          </cell>
          <cell r="C13" t="str">
            <v>BAL</v>
          </cell>
          <cell r="E13" t="str">
            <v>GC</v>
          </cell>
        </row>
        <row r="14">
          <cell r="A14" t="str">
            <v>AKIYAMA,Shogo</v>
          </cell>
          <cell r="B14" t="str">
            <v>OF</v>
          </cell>
          <cell r="C14" t="str">
            <v>CIN</v>
          </cell>
          <cell r="E14" t="str">
            <v>MID</v>
          </cell>
        </row>
        <row r="15">
          <cell r="A15" t="str">
            <v>ALBERTO,Hanser</v>
          </cell>
          <cell r="B15" t="str">
            <v>IF</v>
          </cell>
          <cell r="C15" t="str">
            <v>KCR</v>
          </cell>
          <cell r="E15" t="str">
            <v>HUD</v>
          </cell>
        </row>
        <row r="16">
          <cell r="A16" t="str">
            <v>ALBIES,Ozzie</v>
          </cell>
          <cell r="B16" t="str">
            <v>IF</v>
          </cell>
          <cell r="C16" t="str">
            <v>ATL</v>
          </cell>
          <cell r="E16" t="str">
            <v>KNX</v>
          </cell>
        </row>
        <row r="17">
          <cell r="A17" t="str">
            <v>ALCALA,Jorge</v>
          </cell>
          <cell r="B17" t="str">
            <v>P</v>
          </cell>
          <cell r="C17" t="str">
            <v>MIN</v>
          </cell>
          <cell r="E17" t="str">
            <v>CAY</v>
          </cell>
        </row>
        <row r="18">
          <cell r="A18" t="str">
            <v>ALCANTARA,Sandy</v>
          </cell>
          <cell r="B18" t="str">
            <v>P</v>
          </cell>
          <cell r="C18" t="str">
            <v>MIA</v>
          </cell>
          <cell r="E18" t="str">
            <v>MAR</v>
          </cell>
        </row>
        <row r="19">
          <cell r="A19" t="str">
            <v>ALCANTARA,Sergio</v>
          </cell>
          <cell r="B19" t="str">
            <v>IF</v>
          </cell>
          <cell r="C19" t="str">
            <v>CHC</v>
          </cell>
          <cell r="E19" t="str">
            <v>GC</v>
          </cell>
        </row>
        <row r="20">
          <cell r="A20" t="str">
            <v>ALEXANDER,Scott</v>
          </cell>
          <cell r="B20" t="str">
            <v>P</v>
          </cell>
          <cell r="C20" t="str">
            <v>LAD</v>
          </cell>
          <cell r="D20" t="str">
            <v>XC</v>
          </cell>
          <cell r="E20" t="str">
            <v>STM</v>
          </cell>
        </row>
        <row r="21">
          <cell r="A21" t="str">
            <v>ALEXANDER,Tyler</v>
          </cell>
          <cell r="B21" t="str">
            <v>P</v>
          </cell>
          <cell r="C21" t="str">
            <v>DET</v>
          </cell>
          <cell r="E21" t="str">
            <v>GC</v>
          </cell>
        </row>
        <row r="22">
          <cell r="A22" t="str">
            <v>ALFARO,Jorge</v>
          </cell>
          <cell r="B22" t="str">
            <v>C</v>
          </cell>
          <cell r="C22" t="str">
            <v>MIA</v>
          </cell>
          <cell r="E22" t="str">
            <v>MID</v>
          </cell>
        </row>
        <row r="23">
          <cell r="A23" t="str">
            <v>ALFORD,Anthony</v>
          </cell>
          <cell r="B23" t="str">
            <v>OF</v>
          </cell>
          <cell r="C23" t="str">
            <v>PIT</v>
          </cell>
          <cell r="D23" t="str">
            <v>XC</v>
          </cell>
          <cell r="E23" t="str">
            <v>CAY</v>
          </cell>
        </row>
        <row r="24">
          <cell r="A24" t="str">
            <v>ALLARD,Kolby</v>
          </cell>
          <cell r="B24" t="str">
            <v>P</v>
          </cell>
          <cell r="C24" t="str">
            <v>TEX</v>
          </cell>
          <cell r="E24" t="str">
            <v>HUD</v>
          </cell>
        </row>
        <row r="25">
          <cell r="A25" t="str">
            <v>ALLEN,Austin</v>
          </cell>
          <cell r="B25" t="str">
            <v>C</v>
          </cell>
          <cell r="C25" t="str">
            <v>OAK</v>
          </cell>
          <cell r="D25" t="str">
            <v>XC</v>
          </cell>
          <cell r="E25" t="str">
            <v>COL</v>
          </cell>
        </row>
        <row r="26">
          <cell r="A26" t="str">
            <v>ALMONTE,Abraham</v>
          </cell>
          <cell r="B26" t="str">
            <v>OF</v>
          </cell>
          <cell r="C26" t="str">
            <v>ATL</v>
          </cell>
          <cell r="E26" t="str">
            <v>CAY</v>
          </cell>
        </row>
        <row r="27">
          <cell r="A27" t="str">
            <v>ALMONTE,Yency</v>
          </cell>
          <cell r="B27" t="str">
            <v>P</v>
          </cell>
          <cell r="C27" t="str">
            <v>COL</v>
          </cell>
          <cell r="E27" t="str">
            <v>HOB</v>
          </cell>
        </row>
        <row r="28">
          <cell r="A28" t="str">
            <v>ALMORA,Albert</v>
          </cell>
          <cell r="B28" t="str">
            <v>OF</v>
          </cell>
          <cell r="C28" t="str">
            <v>NYM</v>
          </cell>
          <cell r="D28" t="str">
            <v>XC</v>
          </cell>
          <cell r="E28" t="str">
            <v>HOB</v>
          </cell>
        </row>
        <row r="29">
          <cell r="A29" t="str">
            <v>ALONSO,Pete</v>
          </cell>
          <cell r="B29" t="str">
            <v>IF</v>
          </cell>
          <cell r="C29" t="str">
            <v>NYM</v>
          </cell>
          <cell r="E29" t="str">
            <v>LVG</v>
          </cell>
        </row>
        <row r="30">
          <cell r="A30" t="str">
            <v>ALTAVILLA,Dan</v>
          </cell>
          <cell r="B30" t="str">
            <v>P</v>
          </cell>
          <cell r="C30" t="str">
            <v>SDP</v>
          </cell>
          <cell r="D30" t="str">
            <v>XC</v>
          </cell>
          <cell r="E30" t="str">
            <v>RIV</v>
          </cell>
        </row>
        <row r="31">
          <cell r="A31" t="str">
            <v>ALTUVE,Jose</v>
          </cell>
          <cell r="B31" t="str">
            <v>IF</v>
          </cell>
          <cell r="C31" t="str">
            <v>HOU</v>
          </cell>
          <cell r="E31" t="str">
            <v>MUN</v>
          </cell>
        </row>
        <row r="32">
          <cell r="A32" t="str">
            <v>ALVAREZ,Jose</v>
          </cell>
          <cell r="B32" t="str">
            <v>P</v>
          </cell>
          <cell r="C32" t="str">
            <v>SFG</v>
          </cell>
          <cell r="E32" t="str">
            <v>WAR</v>
          </cell>
        </row>
        <row r="33">
          <cell r="A33" t="str">
            <v>ALVARADO,Jose</v>
          </cell>
          <cell r="B33" t="str">
            <v>P</v>
          </cell>
          <cell r="C33" t="str">
            <v>PHI</v>
          </cell>
          <cell r="E33" t="str">
            <v>NBO</v>
          </cell>
        </row>
        <row r="34">
          <cell r="A34" t="str">
            <v>ALVAREZ,Yordan</v>
          </cell>
          <cell r="B34" t="str">
            <v>OF</v>
          </cell>
          <cell r="C34" t="str">
            <v>HOU</v>
          </cell>
          <cell r="E34" t="str">
            <v>CAY</v>
          </cell>
        </row>
        <row r="35">
          <cell r="A35" t="str">
            <v>ALZOLAY,Adbert</v>
          </cell>
          <cell r="B35" t="str">
            <v>P</v>
          </cell>
          <cell r="C35" t="str">
            <v>CHC</v>
          </cell>
          <cell r="E35" t="str">
            <v>LVG</v>
          </cell>
        </row>
        <row r="36">
          <cell r="A36" t="str">
            <v>ANDERSON,Brett</v>
          </cell>
          <cell r="B36" t="str">
            <v>P</v>
          </cell>
          <cell r="C36" t="str">
            <v>MIL</v>
          </cell>
          <cell r="E36" t="str">
            <v>KAN</v>
          </cell>
        </row>
        <row r="37">
          <cell r="A37" t="str">
            <v>ANDERSON,Brian W.</v>
          </cell>
          <cell r="B37" t="str">
            <v>IF</v>
          </cell>
          <cell r="C37" t="str">
            <v>MIA</v>
          </cell>
          <cell r="E37" t="str">
            <v>HUD</v>
          </cell>
        </row>
        <row r="38">
          <cell r="A38" t="str">
            <v>ANDERSON,Chase</v>
          </cell>
          <cell r="B38" t="str">
            <v>P</v>
          </cell>
          <cell r="C38" t="str">
            <v>PHI</v>
          </cell>
          <cell r="E38" t="str">
            <v>MLR</v>
          </cell>
        </row>
        <row r="39">
          <cell r="A39" t="str">
            <v>ANDERSON,Ian</v>
          </cell>
          <cell r="B39" t="str">
            <v>P</v>
          </cell>
          <cell r="C39" t="str">
            <v>ATL</v>
          </cell>
          <cell r="E39" t="str">
            <v>NBO</v>
          </cell>
        </row>
        <row r="40">
          <cell r="A40" t="str">
            <v>ANDERSON,Nick</v>
          </cell>
          <cell r="B40" t="str">
            <v>P</v>
          </cell>
          <cell r="C40" t="str">
            <v>TBR</v>
          </cell>
          <cell r="D40" t="str">
            <v>XC</v>
          </cell>
          <cell r="E40" t="str">
            <v>KNX</v>
          </cell>
        </row>
        <row r="41">
          <cell r="A41" t="str">
            <v>ANDERSON,Shaun</v>
          </cell>
          <cell r="B41" t="str">
            <v>P</v>
          </cell>
          <cell r="C41" t="str">
            <v>SDP</v>
          </cell>
          <cell r="D41" t="str">
            <v>XC</v>
          </cell>
          <cell r="E41" t="str">
            <v>KNX</v>
          </cell>
        </row>
        <row r="42">
          <cell r="A42" t="str">
            <v>ANDERSON,Tim</v>
          </cell>
          <cell r="B42" t="str">
            <v>IF</v>
          </cell>
          <cell r="C42" t="str">
            <v>CHW</v>
          </cell>
          <cell r="E42" t="str">
            <v>WHT</v>
          </cell>
        </row>
        <row r="43">
          <cell r="A43" t="str">
            <v>ANDERSON,Tyler</v>
          </cell>
          <cell r="B43" t="str">
            <v>P</v>
          </cell>
          <cell r="C43" t="str">
            <v>SEA</v>
          </cell>
          <cell r="E43" t="str">
            <v>CAY</v>
          </cell>
        </row>
        <row r="44">
          <cell r="A44" t="str">
            <v>ANDRIESE,Matt</v>
          </cell>
          <cell r="B44" t="str">
            <v>P</v>
          </cell>
          <cell r="C44" t="str">
            <v>SEA</v>
          </cell>
          <cell r="E44" t="str">
            <v>GC</v>
          </cell>
        </row>
        <row r="45">
          <cell r="A45" t="str">
            <v>ANDRUS,Elvis</v>
          </cell>
          <cell r="B45" t="str">
            <v>IF</v>
          </cell>
          <cell r="C45" t="str">
            <v>OAK</v>
          </cell>
          <cell r="E45" t="str">
            <v>COL</v>
          </cell>
        </row>
        <row r="46">
          <cell r="A46" t="str">
            <v>ANDUJAR,Miguel</v>
          </cell>
          <cell r="B46" t="str">
            <v>OF</v>
          </cell>
          <cell r="C46" t="str">
            <v>NYY</v>
          </cell>
          <cell r="E46" t="str">
            <v>IND</v>
          </cell>
        </row>
        <row r="47">
          <cell r="A47" t="str">
            <v>ANTONE,Tejay</v>
          </cell>
          <cell r="B47" t="str">
            <v>P</v>
          </cell>
          <cell r="C47" t="str">
            <v>CIN</v>
          </cell>
          <cell r="D47" t="str">
            <v>XC</v>
          </cell>
          <cell r="E47" t="str">
            <v>STM</v>
          </cell>
        </row>
        <row r="48">
          <cell r="A48" t="str">
            <v>AQUINO,Aristides</v>
          </cell>
          <cell r="B48" t="str">
            <v>OF</v>
          </cell>
          <cell r="C48" t="str">
            <v>CIN</v>
          </cell>
          <cell r="E48" t="str">
            <v>WHT</v>
          </cell>
        </row>
        <row r="49">
          <cell r="A49" t="str">
            <v>ARAUZ,Jonathan</v>
          </cell>
          <cell r="B49" t="str">
            <v>IF</v>
          </cell>
          <cell r="C49" t="str">
            <v>BOS</v>
          </cell>
          <cell r="D49" t="str">
            <v>XC</v>
          </cell>
          <cell r="E49" t="str">
            <v>BH</v>
          </cell>
        </row>
        <row r="50">
          <cell r="A50" t="str">
            <v>ARCHER,Chris</v>
          </cell>
          <cell r="B50" t="str">
            <v>P</v>
          </cell>
          <cell r="C50" t="str">
            <v>TBR</v>
          </cell>
          <cell r="D50" t="str">
            <v>XC</v>
          </cell>
          <cell r="E50" t="str">
            <v>CAY</v>
          </cell>
        </row>
        <row r="51">
          <cell r="A51" t="str">
            <v>ARCIA,Orlando</v>
          </cell>
          <cell r="B51" t="str">
            <v>IF</v>
          </cell>
          <cell r="C51" t="str">
            <v>ATL</v>
          </cell>
          <cell r="D51" t="str">
            <v>XC</v>
          </cell>
          <cell r="E51" t="str">
            <v>MAR</v>
          </cell>
        </row>
        <row r="52">
          <cell r="A52" t="str">
            <v>ARENADO,Nolan</v>
          </cell>
          <cell r="B52" t="str">
            <v>IF</v>
          </cell>
          <cell r="C52" t="str">
            <v>STL</v>
          </cell>
          <cell r="E52" t="str">
            <v>STM</v>
          </cell>
        </row>
        <row r="53">
          <cell r="A53" t="str">
            <v>ARMSTRONG,Shawn</v>
          </cell>
          <cell r="B53" t="str">
            <v>P</v>
          </cell>
          <cell r="C53" t="str">
            <v>TBR</v>
          </cell>
          <cell r="E53" t="str">
            <v>LVG</v>
          </cell>
        </row>
        <row r="54">
          <cell r="A54" t="str">
            <v>AROZARENA,Randy</v>
          </cell>
          <cell r="B54" t="str">
            <v>OF</v>
          </cell>
          <cell r="C54" t="str">
            <v>TBR</v>
          </cell>
          <cell r="E54" t="str">
            <v>STM</v>
          </cell>
        </row>
        <row r="55">
          <cell r="A55" t="str">
            <v>ARRAEZ,Luis</v>
          </cell>
          <cell r="B55" t="str">
            <v>IF</v>
          </cell>
          <cell r="C55" t="str">
            <v>MIN</v>
          </cell>
          <cell r="E55" t="str">
            <v>GC</v>
          </cell>
        </row>
        <row r="56">
          <cell r="A56" t="str">
            <v>ARRIETA,Jake</v>
          </cell>
          <cell r="B56" t="str">
            <v>P</v>
          </cell>
          <cell r="C56" t="str">
            <v>SDP</v>
          </cell>
          <cell r="D56" t="str">
            <v>XC</v>
          </cell>
          <cell r="E56" t="str">
            <v>MAR</v>
          </cell>
        </row>
        <row r="57">
          <cell r="A57" t="str">
            <v>ARROYO,Christian</v>
          </cell>
          <cell r="B57" t="str">
            <v>IF</v>
          </cell>
          <cell r="C57" t="str">
            <v>BOS</v>
          </cell>
          <cell r="E57" t="str">
            <v>MAR</v>
          </cell>
        </row>
        <row r="58">
          <cell r="A58" t="str">
            <v>ASTUDILLO,Willians</v>
          </cell>
          <cell r="B58" t="str">
            <v>C</v>
          </cell>
          <cell r="C58" t="str">
            <v>MIN</v>
          </cell>
          <cell r="E58" t="str">
            <v>MID</v>
          </cell>
        </row>
        <row r="59">
          <cell r="A59" t="str">
            <v>AVILA,Alex</v>
          </cell>
          <cell r="B59" t="str">
            <v>C</v>
          </cell>
          <cell r="C59" t="str">
            <v>WSN</v>
          </cell>
          <cell r="D59" t="str">
            <v>XC</v>
          </cell>
          <cell r="E59" t="str">
            <v>MUN</v>
          </cell>
        </row>
        <row r="60">
          <cell r="A60" t="str">
            <v>AVILAN,Luis</v>
          </cell>
          <cell r="B60" t="str">
            <v>P</v>
          </cell>
          <cell r="C60" t="str">
            <v>WSN</v>
          </cell>
          <cell r="D60" t="str">
            <v>XC</v>
          </cell>
          <cell r="E60" t="str">
            <v>KAN</v>
          </cell>
        </row>
        <row r="61">
          <cell r="A61" t="str">
            <v>BADDOO,Akil</v>
          </cell>
          <cell r="B61" t="str">
            <v>OF</v>
          </cell>
          <cell r="C61" t="str">
            <v>DET</v>
          </cell>
          <cell r="E61" t="str">
            <v>ZIO</v>
          </cell>
        </row>
        <row r="62">
          <cell r="A62" t="str">
            <v>BADER,Harrison</v>
          </cell>
          <cell r="B62" t="str">
            <v>OF</v>
          </cell>
          <cell r="C62" t="str">
            <v>STL</v>
          </cell>
          <cell r="E62" t="str">
            <v>KNX</v>
          </cell>
        </row>
        <row r="63">
          <cell r="A63" t="str">
            <v>BAEZ,Javier</v>
          </cell>
          <cell r="B63" t="str">
            <v>IF</v>
          </cell>
          <cell r="C63" t="str">
            <v>NYM</v>
          </cell>
          <cell r="E63" t="str">
            <v>RCK</v>
          </cell>
        </row>
        <row r="64">
          <cell r="A64" t="str">
            <v>BAEZ,Michel</v>
          </cell>
          <cell r="B64" t="str">
            <v>P</v>
          </cell>
          <cell r="C64" t="str">
            <v>*</v>
          </cell>
          <cell r="D64" t="str">
            <v>*</v>
          </cell>
          <cell r="E64" t="str">
            <v>???</v>
          </cell>
        </row>
        <row r="65">
          <cell r="A65" t="str">
            <v>BAEZ,Pedro</v>
          </cell>
          <cell r="B65" t="str">
            <v>P</v>
          </cell>
          <cell r="C65" t="str">
            <v>HOU</v>
          </cell>
          <cell r="D65" t="str">
            <v>XC</v>
          </cell>
          <cell r="E65" t="str">
            <v>MID</v>
          </cell>
        </row>
        <row r="66">
          <cell r="A66" t="str">
            <v>BANDA,Anthony</v>
          </cell>
          <cell r="B66" t="str">
            <v>P</v>
          </cell>
          <cell r="C66" t="str">
            <v>PIT</v>
          </cell>
          <cell r="E66" t="str">
            <v>MLR</v>
          </cell>
        </row>
        <row r="67">
          <cell r="A67" t="str">
            <v>BARAGAR,Caleb</v>
          </cell>
          <cell r="B67" t="str">
            <v>P</v>
          </cell>
          <cell r="C67" t="str">
            <v>SFG</v>
          </cell>
          <cell r="D67" t="str">
            <v>XC</v>
          </cell>
          <cell r="E67" t="str">
            <v>COL</v>
          </cell>
        </row>
        <row r="68">
          <cell r="A68" t="str">
            <v>BARD,Daniel</v>
          </cell>
          <cell r="B68" t="str">
            <v>P</v>
          </cell>
          <cell r="C68" t="str">
            <v>COL</v>
          </cell>
          <cell r="E68" t="str">
            <v>IND</v>
          </cell>
        </row>
        <row r="69">
          <cell r="A69" t="str">
            <v>BARLOW,Joe</v>
          </cell>
          <cell r="B69" t="str">
            <v>P</v>
          </cell>
          <cell r="C69" t="str">
            <v>TEX</v>
          </cell>
          <cell r="E69" t="str">
            <v>WAR</v>
          </cell>
        </row>
        <row r="70">
          <cell r="A70" t="str">
            <v>BARLOW,Scott</v>
          </cell>
          <cell r="B70" t="str">
            <v>P</v>
          </cell>
          <cell r="C70" t="str">
            <v>KCR</v>
          </cell>
          <cell r="E70" t="str">
            <v>WAR</v>
          </cell>
        </row>
        <row r="71">
          <cell r="A71" t="str">
            <v>BARNES,Austin</v>
          </cell>
          <cell r="B71" t="str">
            <v>C</v>
          </cell>
          <cell r="C71" t="str">
            <v>LAD</v>
          </cell>
          <cell r="E71" t="str">
            <v>IND</v>
          </cell>
        </row>
        <row r="72">
          <cell r="A72" t="str">
            <v>BARNES,Jacob</v>
          </cell>
          <cell r="B72" t="str">
            <v>P</v>
          </cell>
          <cell r="C72" t="str">
            <v>TOR</v>
          </cell>
          <cell r="E72" t="str">
            <v>KNX</v>
          </cell>
        </row>
        <row r="73">
          <cell r="A73" t="str">
            <v>BARNES,Matt</v>
          </cell>
          <cell r="B73" t="str">
            <v>P</v>
          </cell>
          <cell r="C73" t="str">
            <v>BOS</v>
          </cell>
          <cell r="E73" t="str">
            <v>MLR</v>
          </cell>
        </row>
        <row r="74">
          <cell r="A74" t="str">
            <v>BARNHART,Tucker</v>
          </cell>
          <cell r="B74" t="str">
            <v>C</v>
          </cell>
          <cell r="C74" t="str">
            <v>CIN</v>
          </cell>
          <cell r="E74" t="str">
            <v>COL</v>
          </cell>
        </row>
        <row r="75">
          <cell r="A75" t="str">
            <v>BARRERA,Tres</v>
          </cell>
          <cell r="B75" t="str">
            <v>C</v>
          </cell>
          <cell r="C75" t="str">
            <v>WAS</v>
          </cell>
          <cell r="E75" t="str">
            <v>ZIO</v>
          </cell>
        </row>
        <row r="76">
          <cell r="A76" t="str">
            <v>BARRIA,Jaime</v>
          </cell>
          <cell r="B76" t="str">
            <v>P</v>
          </cell>
          <cell r="C76" t="str">
            <v>LAA</v>
          </cell>
          <cell r="E76" t="str">
            <v>RYE</v>
          </cell>
        </row>
        <row r="77">
          <cell r="A77" t="str">
            <v>BART,Joey</v>
          </cell>
          <cell r="B77" t="str">
            <v>C</v>
          </cell>
          <cell r="C77" t="str">
            <v>SFG</v>
          </cell>
          <cell r="D77" t="str">
            <v>XC</v>
          </cell>
          <cell r="E77" t="str">
            <v>BRO</v>
          </cell>
        </row>
        <row r="78">
          <cell r="A78" t="str">
            <v>BASHLOR,Tyler</v>
          </cell>
          <cell r="B78" t="str">
            <v>P</v>
          </cell>
          <cell r="C78" t="str">
            <v>*</v>
          </cell>
          <cell r="D78" t="str">
            <v>*</v>
          </cell>
          <cell r="E78" t="str">
            <v>BRO</v>
          </cell>
        </row>
        <row r="79">
          <cell r="A79" t="str">
            <v>BASS,Anthony</v>
          </cell>
          <cell r="B79" t="str">
            <v>P</v>
          </cell>
          <cell r="C79" t="str">
            <v>MIA</v>
          </cell>
          <cell r="E79" t="str">
            <v>RIV</v>
          </cell>
        </row>
        <row r="80">
          <cell r="A80" t="str">
            <v>BASSITT,Chris</v>
          </cell>
          <cell r="B80" t="str">
            <v>P</v>
          </cell>
          <cell r="C80" t="str">
            <v>OAK</v>
          </cell>
          <cell r="E80" t="str">
            <v>STM</v>
          </cell>
        </row>
        <row r="81">
          <cell r="A81" t="str">
            <v>BAUERS,Jake</v>
          </cell>
          <cell r="B81" t="str">
            <v>IF</v>
          </cell>
          <cell r="C81" t="str">
            <v>SEA</v>
          </cell>
          <cell r="E81" t="str">
            <v>GC</v>
          </cell>
        </row>
        <row r="82">
          <cell r="A82" t="str">
            <v>BAUER,Trevor</v>
          </cell>
          <cell r="B82" t="str">
            <v>P</v>
          </cell>
          <cell r="C82" t="str">
            <v>LAD</v>
          </cell>
          <cell r="E82" t="str">
            <v>HOB</v>
          </cell>
        </row>
        <row r="83">
          <cell r="A83" t="str">
            <v>BEATY,Matt</v>
          </cell>
          <cell r="B83" t="str">
            <v>IF</v>
          </cell>
          <cell r="C83" t="str">
            <v>LAD</v>
          </cell>
          <cell r="E83" t="str">
            <v>RIV</v>
          </cell>
        </row>
        <row r="84">
          <cell r="A84" t="str">
            <v>BEDNAR,David</v>
          </cell>
          <cell r="B84" t="str">
            <v>P</v>
          </cell>
          <cell r="C84" t="str">
            <v>PIT</v>
          </cell>
          <cell r="E84" t="str">
            <v>GC</v>
          </cell>
        </row>
        <row r="85">
          <cell r="A85" t="str">
            <v>BEDROSIAN,Cam</v>
          </cell>
          <cell r="B85" t="str">
            <v>P</v>
          </cell>
          <cell r="C85" t="str">
            <v>PHI</v>
          </cell>
          <cell r="E85" t="str">
            <v>STM</v>
          </cell>
        </row>
        <row r="86">
          <cell r="A86" t="str">
            <v>BEEDE,Tyler</v>
          </cell>
          <cell r="B86" t="str">
            <v>P</v>
          </cell>
          <cell r="C86" t="str">
            <v>SFG</v>
          </cell>
          <cell r="D86" t="str">
            <v>XC</v>
          </cell>
          <cell r="E86" t="str">
            <v>MAR</v>
          </cell>
        </row>
        <row r="87">
          <cell r="A87" t="str">
            <v>BEEKS,Jalen</v>
          </cell>
          <cell r="B87" t="str">
            <v>P</v>
          </cell>
          <cell r="C87" t="str">
            <v>*</v>
          </cell>
          <cell r="D87" t="str">
            <v>*</v>
          </cell>
          <cell r="E87" t="str">
            <v>MAR</v>
          </cell>
        </row>
        <row r="88">
          <cell r="A88" t="str">
            <v>BELLINGER,Cody</v>
          </cell>
          <cell r="B88" t="str">
            <v>OF</v>
          </cell>
          <cell r="C88" t="str">
            <v>LAD</v>
          </cell>
          <cell r="E88" t="str">
            <v>MID</v>
          </cell>
        </row>
        <row r="89">
          <cell r="A89" t="str">
            <v>BELL,Josh</v>
          </cell>
          <cell r="B89" t="str">
            <v>IF</v>
          </cell>
          <cell r="C89" t="str">
            <v>WAS</v>
          </cell>
          <cell r="E89" t="str">
            <v>HOB</v>
          </cell>
        </row>
        <row r="90">
          <cell r="A90" t="str">
            <v>BELT,Brandon</v>
          </cell>
          <cell r="B90" t="str">
            <v>IF</v>
          </cell>
          <cell r="C90" t="str">
            <v>SFG</v>
          </cell>
          <cell r="E90" t="str">
            <v>RCK</v>
          </cell>
        </row>
        <row r="91">
          <cell r="A91" t="str">
            <v>BEMBOOM,Anthony</v>
          </cell>
          <cell r="B91" t="str">
            <v>C</v>
          </cell>
          <cell r="C91" t="str">
            <v>LAA</v>
          </cell>
          <cell r="D91" t="str">
            <v>XC</v>
          </cell>
          <cell r="E91" t="str">
            <v>NBO</v>
          </cell>
        </row>
        <row r="92">
          <cell r="A92" t="str">
            <v>BENDER,Anthony</v>
          </cell>
          <cell r="B92" t="str">
            <v>P</v>
          </cell>
          <cell r="C92" t="str">
            <v>MIA</v>
          </cell>
          <cell r="E92" t="str">
            <v>CAY</v>
          </cell>
        </row>
        <row r="93">
          <cell r="A93" t="str">
            <v>BENINTENDI,Andrew</v>
          </cell>
          <cell r="B93" t="str">
            <v>OF</v>
          </cell>
          <cell r="C93" t="str">
            <v>KCR</v>
          </cell>
          <cell r="E93" t="str">
            <v>ZIO</v>
          </cell>
        </row>
        <row r="94">
          <cell r="A94" t="str">
            <v>BENJAMIN,Wes</v>
          </cell>
          <cell r="B94" t="str">
            <v>P</v>
          </cell>
          <cell r="C94" t="str">
            <v>TEX</v>
          </cell>
          <cell r="E94" t="str">
            <v>HOB</v>
          </cell>
        </row>
        <row r="95">
          <cell r="A95" t="str">
            <v>BERRIOS,Jose</v>
          </cell>
          <cell r="B95" t="str">
            <v>P</v>
          </cell>
          <cell r="C95" t="str">
            <v>TOR</v>
          </cell>
          <cell r="E95" t="str">
            <v>IND</v>
          </cell>
        </row>
        <row r="96">
          <cell r="A96" t="str">
            <v>BERTI,Jon</v>
          </cell>
          <cell r="B96" t="str">
            <v>IF</v>
          </cell>
          <cell r="C96" t="str">
            <v>MIA</v>
          </cell>
          <cell r="E96" t="str">
            <v>LVG</v>
          </cell>
        </row>
        <row r="97">
          <cell r="A97" t="str">
            <v>BETANCES,Dellin</v>
          </cell>
          <cell r="B97" t="str">
            <v>P</v>
          </cell>
          <cell r="C97" t="str">
            <v>NYM</v>
          </cell>
          <cell r="D97" t="str">
            <v>XC</v>
          </cell>
          <cell r="E97" t="str">
            <v>GC</v>
          </cell>
        </row>
        <row r="98">
          <cell r="A98" t="str">
            <v>BETTS,Mookie</v>
          </cell>
          <cell r="B98" t="str">
            <v>OF</v>
          </cell>
          <cell r="C98" t="str">
            <v>LAD</v>
          </cell>
          <cell r="E98" t="str">
            <v>BRO</v>
          </cell>
        </row>
        <row r="99">
          <cell r="A99" t="str">
            <v>BICHETTE,Bo</v>
          </cell>
          <cell r="B99" t="str">
            <v>IF</v>
          </cell>
          <cell r="C99" t="str">
            <v>TOR</v>
          </cell>
          <cell r="E99" t="str">
            <v>STM</v>
          </cell>
        </row>
        <row r="100">
          <cell r="A100" t="str">
            <v>BICKFORD,Phil</v>
          </cell>
          <cell r="B100" t="str">
            <v>P</v>
          </cell>
          <cell r="C100" t="str">
            <v>LAD</v>
          </cell>
          <cell r="E100" t="str">
            <v>RYE</v>
          </cell>
        </row>
        <row r="101">
          <cell r="A101" t="str">
            <v>BIEBER,Shane</v>
          </cell>
          <cell r="B101" t="str">
            <v>P</v>
          </cell>
          <cell r="C101" t="str">
            <v>CLE</v>
          </cell>
          <cell r="E101" t="str">
            <v>HOB</v>
          </cell>
        </row>
        <row r="102">
          <cell r="A102" t="str">
            <v>BIELAK,Brandon</v>
          </cell>
          <cell r="B102" t="str">
            <v>P</v>
          </cell>
          <cell r="C102" t="str">
            <v>HOU</v>
          </cell>
          <cell r="D102" t="str">
            <v>XC</v>
          </cell>
          <cell r="E102" t="str">
            <v>NBO</v>
          </cell>
        </row>
        <row r="103">
          <cell r="A103" t="str">
            <v>BIGGIO,Cavan</v>
          </cell>
          <cell r="B103" t="str">
            <v>IF</v>
          </cell>
          <cell r="C103" t="str">
            <v>TOR</v>
          </cell>
          <cell r="E103" t="str">
            <v>NBO</v>
          </cell>
        </row>
        <row r="104">
          <cell r="A104" t="str">
            <v>BLACKMON,Charlie</v>
          </cell>
          <cell r="B104" t="str">
            <v>OF</v>
          </cell>
          <cell r="C104" t="str">
            <v>COL</v>
          </cell>
          <cell r="E104" t="str">
            <v>ZIO</v>
          </cell>
        </row>
        <row r="105">
          <cell r="A105" t="str">
            <v>BLACKBURN,Paul</v>
          </cell>
          <cell r="B105" t="str">
            <v>P</v>
          </cell>
          <cell r="C105" t="str">
            <v>OAK</v>
          </cell>
          <cell r="E105" t="str">
            <v>MLR</v>
          </cell>
        </row>
        <row r="106">
          <cell r="A106" t="str">
            <v>BLEIER,Richard</v>
          </cell>
          <cell r="B106" t="str">
            <v>P</v>
          </cell>
          <cell r="C106" t="str">
            <v>MIA</v>
          </cell>
          <cell r="E106" t="str">
            <v>GC</v>
          </cell>
        </row>
        <row r="107">
          <cell r="A107" t="str">
            <v>BOGAERTS,Xander</v>
          </cell>
          <cell r="B107" t="str">
            <v>IF</v>
          </cell>
          <cell r="C107" t="str">
            <v>BOS</v>
          </cell>
          <cell r="E107" t="str">
            <v>LVG</v>
          </cell>
        </row>
        <row r="108">
          <cell r="A108" t="str">
            <v>BOHM,Alec</v>
          </cell>
          <cell r="B108" t="str">
            <v>IF</v>
          </cell>
          <cell r="C108" t="str">
            <v>PHI</v>
          </cell>
          <cell r="E108" t="str">
            <v>NW</v>
          </cell>
        </row>
        <row r="109">
          <cell r="A109" t="str">
            <v>BORUCKI,Ryan</v>
          </cell>
          <cell r="B109" t="str">
            <v>P</v>
          </cell>
          <cell r="C109" t="str">
            <v>TOR</v>
          </cell>
          <cell r="D109" t="str">
            <v>XC</v>
          </cell>
          <cell r="E109" t="str">
            <v>MAR</v>
          </cell>
        </row>
        <row r="110">
          <cell r="A110" t="str">
            <v>BOTE,David</v>
          </cell>
          <cell r="B110" t="str">
            <v>IF</v>
          </cell>
          <cell r="C110" t="str">
            <v>CHC</v>
          </cell>
          <cell r="E110" t="str">
            <v>RIV</v>
          </cell>
        </row>
        <row r="111">
          <cell r="A111" t="str">
            <v>BOWDEN,Ben</v>
          </cell>
          <cell r="B111" t="str">
            <v>P</v>
          </cell>
          <cell r="C111" t="str">
            <v>COL</v>
          </cell>
          <cell r="E111" t="str">
            <v>NW</v>
          </cell>
        </row>
        <row r="112">
          <cell r="A112" t="str">
            <v>BOXBERGER,Brad</v>
          </cell>
          <cell r="B112" t="str">
            <v>P</v>
          </cell>
          <cell r="C112" t="str">
            <v>MIL</v>
          </cell>
          <cell r="E112" t="str">
            <v>STM</v>
          </cell>
        </row>
        <row r="113">
          <cell r="A113" t="str">
            <v>BOYD,Matt</v>
          </cell>
          <cell r="B113" t="str">
            <v>P</v>
          </cell>
          <cell r="C113" t="str">
            <v>DET</v>
          </cell>
          <cell r="E113" t="str">
            <v>COL</v>
          </cell>
        </row>
        <row r="114">
          <cell r="A114" t="str">
            <v>BRACH,Brad</v>
          </cell>
          <cell r="B114" t="str">
            <v>P</v>
          </cell>
          <cell r="C114" t="str">
            <v>CIN</v>
          </cell>
          <cell r="E114" t="str">
            <v>BH</v>
          </cell>
        </row>
        <row r="115">
          <cell r="A115" t="str">
            <v>BRADLEY,Archie</v>
          </cell>
          <cell r="B115" t="str">
            <v>P</v>
          </cell>
          <cell r="C115" t="str">
            <v>PHI</v>
          </cell>
          <cell r="E115" t="str">
            <v>HOB</v>
          </cell>
        </row>
        <row r="116">
          <cell r="A116" t="str">
            <v>BRADLEY,Bobby</v>
          </cell>
          <cell r="B116" t="str">
            <v>IF</v>
          </cell>
          <cell r="C116" t="str">
            <v>CLE</v>
          </cell>
          <cell r="E116" t="str">
            <v>BH</v>
          </cell>
        </row>
        <row r="117">
          <cell r="A117" t="str">
            <v>BRADLEY,Jackie Jr.</v>
          </cell>
          <cell r="B117" t="str">
            <v>OF</v>
          </cell>
          <cell r="C117" t="str">
            <v>MIL</v>
          </cell>
          <cell r="E117" t="str">
            <v>LVG</v>
          </cell>
        </row>
        <row r="118">
          <cell r="A118" t="str">
            <v>BRANTLEY,Michael</v>
          </cell>
          <cell r="B118" t="str">
            <v>OF</v>
          </cell>
          <cell r="C118" t="str">
            <v>HOU</v>
          </cell>
          <cell r="E118" t="str">
            <v>MLR</v>
          </cell>
        </row>
        <row r="119">
          <cell r="A119" t="str">
            <v>BRASIER,Ryan</v>
          </cell>
          <cell r="B119" t="str">
            <v>P</v>
          </cell>
          <cell r="C119" t="str">
            <v>BOS</v>
          </cell>
          <cell r="D119" t="str">
            <v>XC</v>
          </cell>
          <cell r="E119" t="str">
            <v>COL</v>
          </cell>
        </row>
        <row r="120">
          <cell r="A120" t="str">
            <v>BRAULT,Steven</v>
          </cell>
          <cell r="B120" t="str">
            <v>P</v>
          </cell>
          <cell r="C120" t="str">
            <v>PIT</v>
          </cell>
          <cell r="D120" t="str">
            <v>XC</v>
          </cell>
          <cell r="E120" t="str">
            <v>LVG</v>
          </cell>
        </row>
        <row r="121">
          <cell r="A121" t="str">
            <v>BRAUN,Ryan</v>
          </cell>
          <cell r="B121" t="str">
            <v>OF</v>
          </cell>
          <cell r="C121" t="str">
            <v>*</v>
          </cell>
          <cell r="D121" t="str">
            <v>*</v>
          </cell>
          <cell r="E121" t="str">
            <v>???</v>
          </cell>
        </row>
        <row r="122">
          <cell r="A122" t="str">
            <v>BREGMAN,Alex</v>
          </cell>
          <cell r="B122" t="str">
            <v>IF</v>
          </cell>
          <cell r="C122" t="str">
            <v>HOU</v>
          </cell>
          <cell r="E122" t="str">
            <v>RYE</v>
          </cell>
        </row>
        <row r="123">
          <cell r="A123" t="str">
            <v>BRENNAN,Brandon</v>
          </cell>
          <cell r="B123" t="str">
            <v>P</v>
          </cell>
          <cell r="C123" t="str">
            <v>BOS</v>
          </cell>
          <cell r="D123" t="str">
            <v>XC</v>
          </cell>
          <cell r="E123" t="str">
            <v>-waivers-</v>
          </cell>
        </row>
        <row r="124">
          <cell r="A124" t="str">
            <v>BRENTZ,Jake</v>
          </cell>
          <cell r="B124" t="str">
            <v>P</v>
          </cell>
          <cell r="C124" t="str">
            <v>KCR</v>
          </cell>
          <cell r="E124" t="str">
            <v>BRO</v>
          </cell>
        </row>
        <row r="125">
          <cell r="A125" t="str">
            <v>BRICE,Austin</v>
          </cell>
          <cell r="B125" t="str">
            <v>P</v>
          </cell>
          <cell r="C125" t="str">
            <v>BOS</v>
          </cell>
          <cell r="D125" t="str">
            <v>XC</v>
          </cell>
          <cell r="E125" t="str">
            <v>LVG</v>
          </cell>
        </row>
        <row r="126">
          <cell r="A126" t="str">
            <v>BRINSON,Lewis</v>
          </cell>
          <cell r="B126" t="str">
            <v>OF</v>
          </cell>
          <cell r="C126" t="str">
            <v>MIA</v>
          </cell>
          <cell r="E126" t="str">
            <v>WAR</v>
          </cell>
        </row>
        <row r="127">
          <cell r="A127" t="str">
            <v>BRITTON,Zack</v>
          </cell>
          <cell r="B127" t="str">
            <v>P</v>
          </cell>
          <cell r="C127" t="str">
            <v>NYY</v>
          </cell>
          <cell r="D127" t="str">
            <v>XC</v>
          </cell>
          <cell r="E127" t="str">
            <v>LVG</v>
          </cell>
        </row>
        <row r="128">
          <cell r="A128" t="str">
            <v>BROGDON,Connor</v>
          </cell>
          <cell r="B128" t="str">
            <v>P</v>
          </cell>
          <cell r="C128" t="str">
            <v>PHI</v>
          </cell>
          <cell r="E128" t="str">
            <v>RYE</v>
          </cell>
        </row>
        <row r="129">
          <cell r="A129" t="str">
            <v>BROSSEAU,Mike</v>
          </cell>
          <cell r="B129" t="str">
            <v>IF</v>
          </cell>
          <cell r="C129" t="str">
            <v>TBR</v>
          </cell>
          <cell r="D129" t="str">
            <v>XC</v>
          </cell>
          <cell r="E129" t="str">
            <v>HOB</v>
          </cell>
        </row>
        <row r="130">
          <cell r="A130" t="str">
            <v>BROTHERS,Rex</v>
          </cell>
          <cell r="B130" t="str">
            <v>P</v>
          </cell>
          <cell r="C130" t="str">
            <v>CHC</v>
          </cell>
          <cell r="E130" t="str">
            <v>GC</v>
          </cell>
        </row>
        <row r="131">
          <cell r="A131" t="str">
            <v>BROWN,Seth</v>
          </cell>
          <cell r="B131" t="str">
            <v>OF</v>
          </cell>
          <cell r="C131" t="str">
            <v>OAK</v>
          </cell>
          <cell r="E131" t="str">
            <v>KAN</v>
          </cell>
        </row>
        <row r="132">
          <cell r="A132" t="str">
            <v>BRUBAKER,JT</v>
          </cell>
          <cell r="B132" t="str">
            <v>P</v>
          </cell>
          <cell r="C132" t="str">
            <v>PIT</v>
          </cell>
          <cell r="E132" t="str">
            <v>COL</v>
          </cell>
        </row>
        <row r="133">
          <cell r="A133" t="str">
            <v>BRYANT,Kris</v>
          </cell>
          <cell r="B133" t="str">
            <v>IF</v>
          </cell>
          <cell r="C133" t="str">
            <v>SFG</v>
          </cell>
          <cell r="E133" t="str">
            <v>LVG</v>
          </cell>
        </row>
        <row r="134">
          <cell r="A134" t="str">
            <v>BUBIC,Kris</v>
          </cell>
          <cell r="B134" t="str">
            <v>P</v>
          </cell>
          <cell r="C134" t="str">
            <v>KCR</v>
          </cell>
          <cell r="E134" t="str">
            <v>RCK</v>
          </cell>
        </row>
        <row r="135">
          <cell r="A135" t="str">
            <v>BUEHLER,Walker</v>
          </cell>
          <cell r="B135" t="str">
            <v>P</v>
          </cell>
          <cell r="C135" t="str">
            <v>LAD</v>
          </cell>
          <cell r="E135" t="str">
            <v>BRO</v>
          </cell>
        </row>
        <row r="136">
          <cell r="A136" t="str">
            <v>BUMGARNER,Madison</v>
          </cell>
          <cell r="B136" t="str">
            <v>P</v>
          </cell>
          <cell r="C136" t="str">
            <v>ARI</v>
          </cell>
          <cell r="E136" t="str">
            <v>MID</v>
          </cell>
        </row>
        <row r="137">
          <cell r="A137" t="str">
            <v>BUMMER,Aaron</v>
          </cell>
          <cell r="B137" t="str">
            <v>P</v>
          </cell>
          <cell r="C137" t="str">
            <v>CHW</v>
          </cell>
          <cell r="E137" t="str">
            <v>HOB</v>
          </cell>
        </row>
        <row r="138">
          <cell r="A138" t="str">
            <v>BUNDY,Dylan</v>
          </cell>
          <cell r="B138" t="str">
            <v>P</v>
          </cell>
          <cell r="C138" t="str">
            <v>LAA</v>
          </cell>
          <cell r="E138" t="str">
            <v>ZIO</v>
          </cell>
        </row>
        <row r="139">
          <cell r="A139" t="str">
            <v>BURDI,Zack</v>
          </cell>
          <cell r="B139" t="str">
            <v>P</v>
          </cell>
          <cell r="C139" t="str">
            <v>BAL</v>
          </cell>
          <cell r="D139" t="str">
            <v>XC</v>
          </cell>
          <cell r="E139" t="str">
            <v>-waivers-</v>
          </cell>
        </row>
        <row r="140">
          <cell r="A140" t="str">
            <v>BURNES,Corbin</v>
          </cell>
          <cell r="B140" t="str">
            <v>P</v>
          </cell>
          <cell r="C140" t="str">
            <v>MIL</v>
          </cell>
          <cell r="E140" t="str">
            <v>WAR</v>
          </cell>
        </row>
        <row r="141">
          <cell r="A141" t="str">
            <v>BURR,Ryan</v>
          </cell>
          <cell r="B141" t="str">
            <v>P</v>
          </cell>
          <cell r="C141" t="str">
            <v>CHW</v>
          </cell>
          <cell r="E141" t="str">
            <v>NBO</v>
          </cell>
        </row>
        <row r="142">
          <cell r="A142" t="str">
            <v>BUTERA,Drew</v>
          </cell>
          <cell r="B142" t="str">
            <v>C</v>
          </cell>
          <cell r="C142" t="str">
            <v>LAA</v>
          </cell>
          <cell r="D142" t="str">
            <v>XC</v>
          </cell>
          <cell r="E142" t="str">
            <v>RIV</v>
          </cell>
        </row>
        <row r="143">
          <cell r="A143" t="str">
            <v>BUXTON,Byron</v>
          </cell>
          <cell r="B143" t="str">
            <v>OF</v>
          </cell>
          <cell r="C143" t="str">
            <v>MIN</v>
          </cell>
          <cell r="E143" t="str">
            <v>KNX</v>
          </cell>
        </row>
        <row r="144">
          <cell r="A144" t="str">
            <v>CABRERA,Asdrubal</v>
          </cell>
          <cell r="B144" t="str">
            <v>IF</v>
          </cell>
          <cell r="C144" t="str">
            <v>CIN</v>
          </cell>
          <cell r="E144" t="str">
            <v>MLR</v>
          </cell>
        </row>
        <row r="145">
          <cell r="A145" t="str">
            <v>CABRERA,Genesis</v>
          </cell>
          <cell r="B145" t="str">
            <v>P</v>
          </cell>
          <cell r="C145" t="str">
            <v>STL</v>
          </cell>
          <cell r="E145" t="str">
            <v>ZIO</v>
          </cell>
        </row>
        <row r="146">
          <cell r="A146" t="str">
            <v>CABRERA,Miguel</v>
          </cell>
          <cell r="B146" t="str">
            <v>IF</v>
          </cell>
          <cell r="C146" t="str">
            <v>DET</v>
          </cell>
          <cell r="E146" t="str">
            <v>MUN</v>
          </cell>
        </row>
        <row r="147">
          <cell r="A147" t="str">
            <v>CAHILL,Trevor</v>
          </cell>
          <cell r="B147" t="str">
            <v>P</v>
          </cell>
          <cell r="C147" t="str">
            <v>PIT</v>
          </cell>
          <cell r="D147" t="str">
            <v>XC</v>
          </cell>
          <cell r="E147" t="str">
            <v>-waivers-</v>
          </cell>
        </row>
        <row r="148">
          <cell r="A148" t="str">
            <v>CAIN,Lorenzo</v>
          </cell>
          <cell r="B148" t="str">
            <v>OF</v>
          </cell>
          <cell r="C148" t="str">
            <v>MIL</v>
          </cell>
          <cell r="E148" t="str">
            <v>MAR</v>
          </cell>
        </row>
        <row r="149">
          <cell r="A149" t="str">
            <v>CALHOUN,Kole</v>
          </cell>
          <cell r="B149" t="str">
            <v>OF</v>
          </cell>
          <cell r="C149" t="str">
            <v>ARI</v>
          </cell>
          <cell r="E149" t="str">
            <v>NBO</v>
          </cell>
        </row>
        <row r="150">
          <cell r="A150" t="str">
            <v>CALHOUN,Willie</v>
          </cell>
          <cell r="B150" t="str">
            <v>OF</v>
          </cell>
          <cell r="C150" t="str">
            <v>TEX</v>
          </cell>
          <cell r="E150" t="str">
            <v>NW</v>
          </cell>
        </row>
        <row r="151">
          <cell r="A151" t="str">
            <v>CAMARGO,Johan</v>
          </cell>
          <cell r="B151" t="str">
            <v>IF</v>
          </cell>
          <cell r="C151" t="str">
            <v>ATL</v>
          </cell>
          <cell r="D151" t="str">
            <v>XC</v>
          </cell>
          <cell r="E151" t="str">
            <v>HUD</v>
          </cell>
        </row>
        <row r="152">
          <cell r="A152" t="str">
            <v>CAMERON,Daz</v>
          </cell>
          <cell r="B152" t="str">
            <v>OF</v>
          </cell>
          <cell r="C152" t="str">
            <v>DET</v>
          </cell>
          <cell r="E152" t="str">
            <v>BH</v>
          </cell>
        </row>
        <row r="153">
          <cell r="A153" t="str">
            <v>CAMPBELL,Paul</v>
          </cell>
          <cell r="B153" t="str">
            <v>P</v>
          </cell>
          <cell r="C153" t="str">
            <v>MIA</v>
          </cell>
          <cell r="E153" t="str">
            <v>STM</v>
          </cell>
        </row>
        <row r="154">
          <cell r="A154" t="str">
            <v>CANDELARIO,Jeimer</v>
          </cell>
          <cell r="B154" t="str">
            <v>IF</v>
          </cell>
          <cell r="C154" t="str">
            <v>DET</v>
          </cell>
          <cell r="E154" t="str">
            <v>ZIO</v>
          </cell>
        </row>
        <row r="155">
          <cell r="A155" t="str">
            <v>CANHA,Mark</v>
          </cell>
          <cell r="B155" t="str">
            <v>OF</v>
          </cell>
          <cell r="C155" t="str">
            <v>OAK</v>
          </cell>
          <cell r="E155" t="str">
            <v>GC</v>
          </cell>
        </row>
        <row r="156">
          <cell r="A156" t="str">
            <v>CANNING,Griffin</v>
          </cell>
          <cell r="B156" t="str">
            <v>P</v>
          </cell>
          <cell r="C156" t="str">
            <v>LAA</v>
          </cell>
          <cell r="E156" t="str">
            <v>STM</v>
          </cell>
        </row>
        <row r="157">
          <cell r="A157" t="str">
            <v>CANO,Robinson</v>
          </cell>
          <cell r="B157" t="str">
            <v>IF</v>
          </cell>
          <cell r="C157" t="str">
            <v>*</v>
          </cell>
          <cell r="D157" t="str">
            <v>*</v>
          </cell>
          <cell r="E157" t="str">
            <v>???</v>
          </cell>
        </row>
        <row r="158">
          <cell r="A158" t="str">
            <v>CARATINI,Victor</v>
          </cell>
          <cell r="B158" t="str">
            <v>C</v>
          </cell>
          <cell r="C158" t="str">
            <v>SDP</v>
          </cell>
          <cell r="E158" t="str">
            <v>MUN</v>
          </cell>
        </row>
        <row r="159">
          <cell r="A159" t="str">
            <v>CARLSON,Dylan</v>
          </cell>
          <cell r="B159" t="str">
            <v>OF</v>
          </cell>
          <cell r="C159" t="str">
            <v>STL</v>
          </cell>
          <cell r="E159" t="str">
            <v>COL</v>
          </cell>
        </row>
        <row r="160">
          <cell r="A160" t="str">
            <v>CARPENTER,Matt</v>
          </cell>
          <cell r="B160" t="str">
            <v>IF</v>
          </cell>
          <cell r="C160" t="str">
            <v>STL</v>
          </cell>
          <cell r="E160" t="str">
            <v>GC</v>
          </cell>
        </row>
        <row r="161">
          <cell r="A161" t="str">
            <v>CARRASCO,Carlos</v>
          </cell>
          <cell r="B161" t="str">
            <v>P</v>
          </cell>
          <cell r="C161" t="str">
            <v>NYM</v>
          </cell>
          <cell r="E161" t="str">
            <v>STM</v>
          </cell>
        </row>
        <row r="162">
          <cell r="A162" t="str">
            <v>CASALI,Curt</v>
          </cell>
          <cell r="B162" t="str">
            <v>C</v>
          </cell>
          <cell r="C162" t="str">
            <v>SFG</v>
          </cell>
          <cell r="E162" t="str">
            <v>MLR</v>
          </cell>
        </row>
        <row r="163">
          <cell r="A163" t="str">
            <v>CASTANO,Daniel</v>
          </cell>
          <cell r="B163" t="str">
            <v>P</v>
          </cell>
          <cell r="C163" t="str">
            <v>MIA</v>
          </cell>
          <cell r="D163" t="str">
            <v>XC</v>
          </cell>
          <cell r="E163" t="str">
            <v>NBO</v>
          </cell>
        </row>
        <row r="164">
          <cell r="A164" t="str">
            <v>CASTELLANOS,Humberto</v>
          </cell>
          <cell r="B164" t="str">
            <v>P</v>
          </cell>
          <cell r="C164" t="str">
            <v>ARI</v>
          </cell>
          <cell r="E164" t="str">
            <v>LVG</v>
          </cell>
        </row>
        <row r="165">
          <cell r="A165" t="str">
            <v>CASTELLANOS,Nick</v>
          </cell>
          <cell r="B165" t="str">
            <v>OF</v>
          </cell>
          <cell r="C165" t="str">
            <v>CIN</v>
          </cell>
          <cell r="E165" t="str">
            <v>STM</v>
          </cell>
        </row>
        <row r="166">
          <cell r="A166" t="str">
            <v>CASTELLANI,Ryan</v>
          </cell>
          <cell r="B166" t="str">
            <v>P</v>
          </cell>
          <cell r="C166" t="str">
            <v>COL</v>
          </cell>
          <cell r="D166" t="str">
            <v>XC</v>
          </cell>
          <cell r="E166" t="str">
            <v>WAR</v>
          </cell>
        </row>
        <row r="167">
          <cell r="A167" t="str">
            <v>CASTILLO,Diego</v>
          </cell>
          <cell r="B167" t="str">
            <v>P</v>
          </cell>
          <cell r="C167" t="str">
            <v>SEA</v>
          </cell>
          <cell r="E167" t="str">
            <v>MAR</v>
          </cell>
        </row>
        <row r="168">
          <cell r="A168" t="str">
            <v>CASTILLO,Jose G.</v>
          </cell>
          <cell r="B168" t="str">
            <v>P</v>
          </cell>
          <cell r="C168" t="str">
            <v>*</v>
          </cell>
          <cell r="D168" t="str">
            <v>*</v>
          </cell>
          <cell r="E168" t="str">
            <v>MUN</v>
          </cell>
        </row>
        <row r="169">
          <cell r="A169" t="str">
            <v>CASTILLO,Luis M.</v>
          </cell>
          <cell r="B169" t="str">
            <v>P</v>
          </cell>
          <cell r="C169" t="str">
            <v>CIN</v>
          </cell>
          <cell r="E169" t="str">
            <v>ZIO</v>
          </cell>
        </row>
        <row r="170">
          <cell r="A170" t="str">
            <v>CASTRO,Harold</v>
          </cell>
          <cell r="B170" t="str">
            <v>OF</v>
          </cell>
          <cell r="C170" t="str">
            <v>DET</v>
          </cell>
          <cell r="E170" t="str">
            <v>RIV</v>
          </cell>
        </row>
        <row r="171">
          <cell r="A171" t="str">
            <v>CASTRO,Jason</v>
          </cell>
          <cell r="B171" t="str">
            <v>C</v>
          </cell>
          <cell r="C171" t="str">
            <v>HOU</v>
          </cell>
          <cell r="E171" t="str">
            <v>IND</v>
          </cell>
        </row>
        <row r="172">
          <cell r="A172" t="str">
            <v>CASTRO,Miguel</v>
          </cell>
          <cell r="B172" t="str">
            <v>P</v>
          </cell>
          <cell r="C172" t="str">
            <v>NYM</v>
          </cell>
          <cell r="E172" t="str">
            <v>CAY</v>
          </cell>
        </row>
        <row r="173">
          <cell r="A173" t="str">
            <v>CASTRO,Starlin</v>
          </cell>
          <cell r="B173" t="str">
            <v>IF</v>
          </cell>
          <cell r="C173" t="str">
            <v>WAS</v>
          </cell>
          <cell r="E173" t="str">
            <v>HOB</v>
          </cell>
        </row>
        <row r="174">
          <cell r="A174" t="str">
            <v>CASTRO,Willi</v>
          </cell>
          <cell r="B174" t="str">
            <v>IF</v>
          </cell>
          <cell r="C174" t="str">
            <v>DET</v>
          </cell>
          <cell r="E174" t="str">
            <v>RIV</v>
          </cell>
        </row>
        <row r="175">
          <cell r="A175" t="str">
            <v>CAVE,Jake</v>
          </cell>
          <cell r="B175" t="str">
            <v>OF</v>
          </cell>
          <cell r="C175" t="str">
            <v>MIN</v>
          </cell>
          <cell r="E175" t="str">
            <v>MID</v>
          </cell>
        </row>
        <row r="176">
          <cell r="A176" t="str">
            <v>CEASE,Dylan</v>
          </cell>
          <cell r="B176" t="str">
            <v>P</v>
          </cell>
          <cell r="C176" t="str">
            <v>CHW</v>
          </cell>
          <cell r="E176" t="str">
            <v>MAR</v>
          </cell>
        </row>
        <row r="177">
          <cell r="A177" t="str">
            <v>CERVELLI,Francisco</v>
          </cell>
          <cell r="B177" t="str">
            <v>C</v>
          </cell>
          <cell r="C177" t="str">
            <v>*</v>
          </cell>
          <cell r="D177" t="str">
            <v>*</v>
          </cell>
          <cell r="E177" t="str">
            <v>???</v>
          </cell>
        </row>
        <row r="178">
          <cell r="A178" t="str">
            <v>CESSA,Luis</v>
          </cell>
          <cell r="B178" t="str">
            <v>P</v>
          </cell>
          <cell r="C178" t="str">
            <v>CIN</v>
          </cell>
          <cell r="E178" t="str">
            <v>WHT</v>
          </cell>
        </row>
        <row r="179">
          <cell r="A179" t="str">
            <v>CHACIN,Jhoulys</v>
          </cell>
          <cell r="B179" t="str">
            <v>P</v>
          </cell>
          <cell r="C179" t="str">
            <v>COL</v>
          </cell>
          <cell r="E179" t="str">
            <v>ZIO</v>
          </cell>
        </row>
        <row r="180">
          <cell r="A180" t="str">
            <v>CHAFIN,Andrew</v>
          </cell>
          <cell r="B180" t="str">
            <v>P</v>
          </cell>
          <cell r="C180" t="str">
            <v>OAK</v>
          </cell>
          <cell r="E180" t="str">
            <v>KNX</v>
          </cell>
        </row>
        <row r="181">
          <cell r="A181" t="str">
            <v>CHANG,Yu</v>
          </cell>
          <cell r="B181" t="str">
            <v>IF</v>
          </cell>
          <cell r="C181" t="str">
            <v>CLE</v>
          </cell>
          <cell r="E181" t="str">
            <v>KAN</v>
          </cell>
        </row>
        <row r="182">
          <cell r="A182" t="str">
            <v>CHAPMAN,Aroldis</v>
          </cell>
          <cell r="B182" t="str">
            <v>P</v>
          </cell>
          <cell r="C182" t="str">
            <v>NYY</v>
          </cell>
          <cell r="E182" t="str">
            <v>BH</v>
          </cell>
        </row>
        <row r="183">
          <cell r="A183" t="str">
            <v>CHAPMAN,Matt</v>
          </cell>
          <cell r="B183" t="str">
            <v>IF</v>
          </cell>
          <cell r="C183" t="str">
            <v>OAK</v>
          </cell>
          <cell r="E183" t="str">
            <v>KNX</v>
          </cell>
        </row>
        <row r="184">
          <cell r="A184" t="str">
            <v>CHARGOIS,J.T.</v>
          </cell>
          <cell r="B184" t="str">
            <v>P</v>
          </cell>
          <cell r="C184" t="str">
            <v>TBR</v>
          </cell>
          <cell r="E184" t="str">
            <v>RYE</v>
          </cell>
        </row>
        <row r="185">
          <cell r="A185" t="str">
            <v>CHATWOOD,Tyler</v>
          </cell>
          <cell r="B185" t="str">
            <v>P</v>
          </cell>
          <cell r="C185" t="str">
            <v>SFG</v>
          </cell>
          <cell r="D185" t="str">
            <v>XC</v>
          </cell>
          <cell r="E185" t="str">
            <v>NBO</v>
          </cell>
        </row>
        <row r="186">
          <cell r="A186" t="str">
            <v>CHAVIS,Michael</v>
          </cell>
          <cell r="B186" t="str">
            <v>IF</v>
          </cell>
          <cell r="C186" t="str">
            <v>PIT</v>
          </cell>
          <cell r="D186" t="str">
            <v>XC</v>
          </cell>
          <cell r="E186" t="str">
            <v>NW</v>
          </cell>
        </row>
        <row r="187">
          <cell r="A187" t="str">
            <v>CHIRINOS,Robinson</v>
          </cell>
          <cell r="B187" t="str">
            <v>C</v>
          </cell>
          <cell r="C187" t="str">
            <v>CHC</v>
          </cell>
          <cell r="E187" t="str">
            <v>GC</v>
          </cell>
        </row>
        <row r="188">
          <cell r="A188" t="str">
            <v>CHIRINOS,Yonny</v>
          </cell>
          <cell r="B188" t="str">
            <v>P</v>
          </cell>
          <cell r="C188" t="str">
            <v>*</v>
          </cell>
          <cell r="D188" t="str">
            <v>*</v>
          </cell>
          <cell r="E188" t="str">
            <v>HOB</v>
          </cell>
        </row>
        <row r="189">
          <cell r="A189" t="str">
            <v>CHISHOLM,Jazz</v>
          </cell>
          <cell r="B189" t="str">
            <v>IF</v>
          </cell>
          <cell r="C189" t="str">
            <v>MIA</v>
          </cell>
          <cell r="E189" t="str">
            <v>NW</v>
          </cell>
        </row>
        <row r="190">
          <cell r="A190" t="str">
            <v>CHOI,Ji-Man</v>
          </cell>
          <cell r="B190" t="str">
            <v>IF</v>
          </cell>
          <cell r="C190" t="str">
            <v>TBR</v>
          </cell>
          <cell r="E190" t="str">
            <v>GC</v>
          </cell>
        </row>
        <row r="191">
          <cell r="A191" t="str">
            <v>CHOO,Shin-Soo</v>
          </cell>
          <cell r="B191" t="str">
            <v>OF</v>
          </cell>
          <cell r="C191" t="str">
            <v>*</v>
          </cell>
          <cell r="D191" t="str">
            <v>*</v>
          </cell>
          <cell r="E191" t="str">
            <v>ZIO</v>
          </cell>
        </row>
        <row r="192">
          <cell r="A192" t="str">
            <v>CIMBER,Adam</v>
          </cell>
          <cell r="B192" t="str">
            <v>P</v>
          </cell>
          <cell r="C192" t="str">
            <v>TOR</v>
          </cell>
          <cell r="E192" t="str">
            <v>NBO</v>
          </cell>
        </row>
        <row r="193">
          <cell r="A193" t="str">
            <v>CISHEK,Steve</v>
          </cell>
          <cell r="B193" t="str">
            <v>P</v>
          </cell>
          <cell r="C193" t="str">
            <v>LAA</v>
          </cell>
          <cell r="E193" t="str">
            <v>RIV</v>
          </cell>
        </row>
        <row r="194">
          <cell r="A194" t="str">
            <v>CISNERO,Jose</v>
          </cell>
          <cell r="B194" t="str">
            <v>P</v>
          </cell>
          <cell r="C194" t="str">
            <v>DET</v>
          </cell>
          <cell r="E194" t="str">
            <v>ZIO</v>
          </cell>
        </row>
        <row r="195">
          <cell r="A195" t="str">
            <v>CIVALE,Aaron</v>
          </cell>
          <cell r="B195" t="str">
            <v>P</v>
          </cell>
          <cell r="C195" t="str">
            <v>CLE</v>
          </cell>
          <cell r="E195" t="str">
            <v>KAN</v>
          </cell>
        </row>
        <row r="196">
          <cell r="A196" t="str">
            <v>CLARKE,Taylor</v>
          </cell>
          <cell r="B196" t="str">
            <v>P</v>
          </cell>
          <cell r="C196" t="str">
            <v>ARI</v>
          </cell>
          <cell r="E196" t="str">
            <v>WAR</v>
          </cell>
        </row>
        <row r="197">
          <cell r="A197" t="str">
            <v>CLASE,Emmanuel</v>
          </cell>
          <cell r="B197" t="str">
            <v>P</v>
          </cell>
          <cell r="C197" t="str">
            <v>CLE</v>
          </cell>
          <cell r="E197" t="str">
            <v>STM</v>
          </cell>
        </row>
        <row r="198">
          <cell r="A198" t="str">
            <v>CLAUDIO,Alex</v>
          </cell>
          <cell r="B198" t="str">
            <v>P</v>
          </cell>
          <cell r="C198" t="str">
            <v>LAA</v>
          </cell>
          <cell r="E198" t="str">
            <v>IND</v>
          </cell>
        </row>
        <row r="199">
          <cell r="A199" t="str">
            <v>CLAY,Sam</v>
          </cell>
          <cell r="B199" t="str">
            <v>P</v>
          </cell>
          <cell r="C199" t="str">
            <v>WAS</v>
          </cell>
          <cell r="E199" t="str">
            <v>MID</v>
          </cell>
        </row>
        <row r="200">
          <cell r="A200" t="str">
            <v>CLEMENT,Ernie</v>
          </cell>
          <cell r="B200" t="str">
            <v>IF</v>
          </cell>
          <cell r="C200" t="str">
            <v>CLE</v>
          </cell>
          <cell r="E200" t="str">
            <v>MLR</v>
          </cell>
        </row>
        <row r="201">
          <cell r="A201" t="str">
            <v>CLEVINGER,Mike</v>
          </cell>
          <cell r="B201" t="str">
            <v>P</v>
          </cell>
          <cell r="C201" t="str">
            <v>*</v>
          </cell>
          <cell r="D201" t="str">
            <v>*</v>
          </cell>
          <cell r="E201" t="str">
            <v>HUD</v>
          </cell>
        </row>
        <row r="202">
          <cell r="A202" t="str">
            <v>CLIPPARD,Tyler</v>
          </cell>
          <cell r="B202" t="str">
            <v>P</v>
          </cell>
          <cell r="C202" t="str">
            <v>ARI</v>
          </cell>
          <cell r="E202" t="str">
            <v>WHT</v>
          </cell>
        </row>
        <row r="203">
          <cell r="A203" t="str">
            <v>COBB,Alex</v>
          </cell>
          <cell r="B203" t="str">
            <v>P</v>
          </cell>
          <cell r="C203" t="str">
            <v>LAA</v>
          </cell>
          <cell r="E203" t="str">
            <v>ZIO</v>
          </cell>
        </row>
        <row r="204">
          <cell r="A204" t="str">
            <v>CODY,Kyle</v>
          </cell>
          <cell r="B204" t="str">
            <v>P</v>
          </cell>
          <cell r="C204" t="str">
            <v>TEX</v>
          </cell>
          <cell r="D204" t="str">
            <v>XC</v>
          </cell>
          <cell r="E204" t="str">
            <v>NBO</v>
          </cell>
        </row>
        <row r="205">
          <cell r="A205" t="str">
            <v>COLE,A.J.</v>
          </cell>
          <cell r="B205" t="str">
            <v>P</v>
          </cell>
          <cell r="C205" t="str">
            <v>TOR</v>
          </cell>
          <cell r="D205" t="str">
            <v>XC</v>
          </cell>
          <cell r="E205" t="str">
            <v>ZIO</v>
          </cell>
        </row>
        <row r="206">
          <cell r="A206" t="str">
            <v>COLE,Gerrit</v>
          </cell>
          <cell r="B206" t="str">
            <v>P</v>
          </cell>
          <cell r="C206" t="str">
            <v>NYY</v>
          </cell>
          <cell r="E206" t="str">
            <v>KNX</v>
          </cell>
        </row>
        <row r="207">
          <cell r="A207" t="str">
            <v>COLLINS,Zack</v>
          </cell>
          <cell r="B207" t="str">
            <v>C</v>
          </cell>
          <cell r="C207" t="str">
            <v>CHW</v>
          </cell>
          <cell r="E207" t="str">
            <v>NW</v>
          </cell>
        </row>
        <row r="208">
          <cell r="A208" t="str">
            <v>COLOME,Alex</v>
          </cell>
          <cell r="B208" t="str">
            <v>P</v>
          </cell>
          <cell r="C208" t="str">
            <v>MIN</v>
          </cell>
          <cell r="E208" t="str">
            <v>IND</v>
          </cell>
        </row>
        <row r="209">
          <cell r="A209" t="str">
            <v>CONFORTO,Michael</v>
          </cell>
          <cell r="B209" t="str">
            <v>OF</v>
          </cell>
          <cell r="C209" t="str">
            <v>NYM</v>
          </cell>
          <cell r="E209" t="str">
            <v>MLR</v>
          </cell>
        </row>
        <row r="210">
          <cell r="A210" t="str">
            <v>CONTRERAS,Willson</v>
          </cell>
          <cell r="B210" t="str">
            <v>C</v>
          </cell>
          <cell r="C210" t="str">
            <v>CHC</v>
          </cell>
          <cell r="E210" t="str">
            <v>MUN</v>
          </cell>
        </row>
        <row r="211">
          <cell r="A211" t="str">
            <v>COONROD,Sam</v>
          </cell>
          <cell r="B211" t="str">
            <v>P</v>
          </cell>
          <cell r="C211" t="str">
            <v>PHI</v>
          </cell>
          <cell r="E211" t="str">
            <v>IND</v>
          </cell>
        </row>
        <row r="212">
          <cell r="A212" t="str">
            <v>COOPER,Garrett</v>
          </cell>
          <cell r="B212" t="str">
            <v>IF</v>
          </cell>
          <cell r="C212" t="str">
            <v>MIA</v>
          </cell>
          <cell r="E212" t="str">
            <v>NW</v>
          </cell>
        </row>
        <row r="213">
          <cell r="A213" t="str">
            <v>CORBIN,Patrick</v>
          </cell>
          <cell r="B213" t="str">
            <v>P</v>
          </cell>
          <cell r="C213" t="str">
            <v>WAS</v>
          </cell>
          <cell r="E213" t="str">
            <v>MID</v>
          </cell>
        </row>
        <row r="214">
          <cell r="A214" t="str">
            <v>CORDERO,Franchy</v>
          </cell>
          <cell r="B214" t="str">
            <v>OF</v>
          </cell>
          <cell r="C214" t="str">
            <v>BOS</v>
          </cell>
          <cell r="E214" t="str">
            <v>CAY</v>
          </cell>
        </row>
        <row r="215">
          <cell r="A215" t="str">
            <v>CORREA,Carlos</v>
          </cell>
          <cell r="B215" t="str">
            <v>IF</v>
          </cell>
          <cell r="C215" t="str">
            <v>HOU</v>
          </cell>
          <cell r="E215" t="str">
            <v>BRO</v>
          </cell>
        </row>
        <row r="216">
          <cell r="A216" t="str">
            <v>CORTES,Nestor Jr.</v>
          </cell>
          <cell r="B216" t="str">
            <v>P</v>
          </cell>
          <cell r="C216" t="str">
            <v>NYY</v>
          </cell>
          <cell r="E216" t="str">
            <v>NBO</v>
          </cell>
        </row>
        <row r="217">
          <cell r="A217" t="str">
            <v>COTTON,Jharel</v>
          </cell>
          <cell r="B217" t="str">
            <v>P</v>
          </cell>
          <cell r="C217" t="str">
            <v>TEX</v>
          </cell>
          <cell r="E217" t="str">
            <v>CAY</v>
          </cell>
        </row>
        <row r="218">
          <cell r="A218" t="str">
            <v>COULOMBE,Daniel</v>
          </cell>
          <cell r="B218" t="str">
            <v>P</v>
          </cell>
          <cell r="C218" t="str">
            <v>MIN</v>
          </cell>
          <cell r="E218" t="str">
            <v>RYE</v>
          </cell>
        </row>
        <row r="219">
          <cell r="A219" t="str">
            <v>COUSINS,Jake</v>
          </cell>
          <cell r="B219" t="str">
            <v>P</v>
          </cell>
          <cell r="C219" t="str">
            <v>MIL</v>
          </cell>
          <cell r="E219" t="str">
            <v>HUD</v>
          </cell>
        </row>
        <row r="220">
          <cell r="A220" t="str">
            <v>CRAWFORD,Brandon</v>
          </cell>
          <cell r="B220" t="str">
            <v>IF</v>
          </cell>
          <cell r="C220" t="str">
            <v>SFG</v>
          </cell>
          <cell r="E220" t="str">
            <v>WAR</v>
          </cell>
        </row>
        <row r="221">
          <cell r="A221" t="str">
            <v>CRAWFORD,J.P.</v>
          </cell>
          <cell r="B221" t="str">
            <v>IF</v>
          </cell>
          <cell r="C221" t="str">
            <v>SEA</v>
          </cell>
          <cell r="E221" t="str">
            <v>MID</v>
          </cell>
        </row>
        <row r="222">
          <cell r="A222" t="str">
            <v>CRICHTON,Stefan</v>
          </cell>
          <cell r="B222" t="str">
            <v>P</v>
          </cell>
          <cell r="C222" t="str">
            <v>ARI</v>
          </cell>
          <cell r="D222" t="str">
            <v>XC</v>
          </cell>
          <cell r="E222" t="str">
            <v>NW</v>
          </cell>
        </row>
        <row r="223">
          <cell r="A223" t="str">
            <v>CRICK,Kyle</v>
          </cell>
          <cell r="B223" t="str">
            <v>P</v>
          </cell>
          <cell r="C223" t="str">
            <v>PIT</v>
          </cell>
          <cell r="D223" t="str">
            <v>XC</v>
          </cell>
          <cell r="E223" t="str">
            <v>MLR</v>
          </cell>
        </row>
        <row r="224">
          <cell r="A224" t="str">
            <v>CRISMATT,Nabil</v>
          </cell>
          <cell r="B224" t="str">
            <v>P</v>
          </cell>
          <cell r="C224" t="str">
            <v>SDP</v>
          </cell>
          <cell r="E224" t="str">
            <v>GC</v>
          </cell>
        </row>
        <row r="225">
          <cell r="A225" t="str">
            <v>CROCHET,Garrett</v>
          </cell>
          <cell r="B225" t="str">
            <v>P</v>
          </cell>
          <cell r="C225" t="str">
            <v>CHW</v>
          </cell>
          <cell r="E225" t="str">
            <v>MUN</v>
          </cell>
        </row>
        <row r="226">
          <cell r="A226" t="str">
            <v>CRON,C.J.</v>
          </cell>
          <cell r="B226" t="str">
            <v>IF</v>
          </cell>
          <cell r="C226" t="str">
            <v>COL</v>
          </cell>
          <cell r="E226" t="str">
            <v>HUD</v>
          </cell>
        </row>
        <row r="227">
          <cell r="A227" t="str">
            <v>CRONENWORTH,Jake</v>
          </cell>
          <cell r="B227" t="str">
            <v>IF</v>
          </cell>
          <cell r="C227" t="str">
            <v>SDP</v>
          </cell>
          <cell r="E227" t="str">
            <v>HUD</v>
          </cell>
        </row>
        <row r="228">
          <cell r="A228" t="str">
            <v>CROWE,Wil</v>
          </cell>
          <cell r="B228" t="str">
            <v>P</v>
          </cell>
          <cell r="C228" t="str">
            <v>PIT</v>
          </cell>
          <cell r="E228" t="str">
            <v>MID</v>
          </cell>
        </row>
        <row r="229">
          <cell r="A229" t="str">
            <v>CRUZ,Nelson R.</v>
          </cell>
          <cell r="B229" t="str">
            <v>OF</v>
          </cell>
          <cell r="C229" t="str">
            <v>TBR</v>
          </cell>
          <cell r="E229" t="str">
            <v>BRO</v>
          </cell>
        </row>
        <row r="230">
          <cell r="A230" t="str">
            <v>CUETO,Johnny</v>
          </cell>
          <cell r="B230" t="str">
            <v>P</v>
          </cell>
          <cell r="C230" t="str">
            <v>SFG</v>
          </cell>
          <cell r="E230" t="str">
            <v>ZIO</v>
          </cell>
        </row>
        <row r="231">
          <cell r="A231" t="str">
            <v>CULBERSON,Charlie</v>
          </cell>
          <cell r="B231" t="str">
            <v>OF</v>
          </cell>
          <cell r="C231" t="str">
            <v>TEX</v>
          </cell>
          <cell r="E231" t="str">
            <v>WAR</v>
          </cell>
        </row>
        <row r="232">
          <cell r="A232" t="str">
            <v>CURTISS,John</v>
          </cell>
          <cell r="B232" t="str">
            <v>P</v>
          </cell>
          <cell r="C232" t="str">
            <v>MIL</v>
          </cell>
          <cell r="E232" t="str">
            <v>WAR</v>
          </cell>
        </row>
        <row r="233">
          <cell r="A233" t="str">
            <v>DAHL,David</v>
          </cell>
          <cell r="B233" t="str">
            <v>OF</v>
          </cell>
          <cell r="C233" t="str">
            <v>TEX</v>
          </cell>
          <cell r="E233" t="str">
            <v>HOB</v>
          </cell>
        </row>
        <row r="234">
          <cell r="A234" t="str">
            <v>DALBEC,Bobby</v>
          </cell>
          <cell r="B234" t="str">
            <v>IF</v>
          </cell>
          <cell r="C234" t="str">
            <v>BOS</v>
          </cell>
          <cell r="E234" t="str">
            <v>GC</v>
          </cell>
        </row>
        <row r="235">
          <cell r="A235" t="str">
            <v>D'ARNAUD,Travis</v>
          </cell>
          <cell r="B235" t="str">
            <v>C</v>
          </cell>
          <cell r="C235" t="str">
            <v>ATL</v>
          </cell>
          <cell r="E235" t="str">
            <v>ZIO</v>
          </cell>
        </row>
        <row r="236">
          <cell r="A236" t="str">
            <v>DARVISH,Yu</v>
          </cell>
          <cell r="B236" t="str">
            <v>P</v>
          </cell>
          <cell r="C236" t="str">
            <v>SDP</v>
          </cell>
          <cell r="E236" t="str">
            <v>WAR</v>
          </cell>
        </row>
        <row r="237">
          <cell r="A237" t="str">
            <v>DAVIES,Zach</v>
          </cell>
          <cell r="B237" t="str">
            <v>P</v>
          </cell>
          <cell r="C237" t="str">
            <v>CHC</v>
          </cell>
          <cell r="E237" t="str">
            <v>MID</v>
          </cell>
        </row>
        <row r="238">
          <cell r="A238" t="str">
            <v>DAVIS,J.D.</v>
          </cell>
          <cell r="B238" t="str">
            <v>IF</v>
          </cell>
          <cell r="C238" t="str">
            <v>NYM</v>
          </cell>
          <cell r="E238" t="str">
            <v>HUD</v>
          </cell>
        </row>
        <row r="239">
          <cell r="A239" t="str">
            <v>DAVIS,Khris</v>
          </cell>
          <cell r="B239" t="str">
            <v>OF</v>
          </cell>
          <cell r="C239" t="str">
            <v>OAK</v>
          </cell>
          <cell r="D239" t="str">
            <v>XC</v>
          </cell>
          <cell r="E239" t="str">
            <v>-waivers-</v>
          </cell>
        </row>
        <row r="240">
          <cell r="A240" t="str">
            <v>DAVIS,Wade</v>
          </cell>
          <cell r="B240" t="str">
            <v>P</v>
          </cell>
          <cell r="C240" t="str">
            <v>KCR</v>
          </cell>
          <cell r="E240" t="str">
            <v>KAN</v>
          </cell>
        </row>
        <row r="241">
          <cell r="A241" t="str">
            <v>DAYTON,Grant</v>
          </cell>
          <cell r="B241" t="str">
            <v>P</v>
          </cell>
          <cell r="C241" t="str">
            <v>ATL</v>
          </cell>
          <cell r="D241" t="str">
            <v>XC</v>
          </cell>
          <cell r="E241" t="str">
            <v>COL</v>
          </cell>
        </row>
        <row r="242">
          <cell r="A242" t="str">
            <v>DAZA,Yonathan</v>
          </cell>
          <cell r="B242" t="str">
            <v>OF</v>
          </cell>
          <cell r="C242" t="str">
            <v>COL</v>
          </cell>
          <cell r="E242" t="str">
            <v>LVG</v>
          </cell>
        </row>
        <row r="243">
          <cell r="A243" t="str">
            <v>DE GEUS,Brett</v>
          </cell>
          <cell r="B243" t="str">
            <v>P</v>
          </cell>
          <cell r="C243" t="str">
            <v>ARI</v>
          </cell>
          <cell r="E243" t="str">
            <v>MID</v>
          </cell>
        </row>
        <row r="244">
          <cell r="A244" t="str">
            <v>DEGROM,Jacob</v>
          </cell>
          <cell r="B244" t="str">
            <v>P</v>
          </cell>
          <cell r="C244" t="str">
            <v>NYM</v>
          </cell>
          <cell r="E244" t="str">
            <v>MUN</v>
          </cell>
        </row>
        <row r="245">
          <cell r="A245" t="str">
            <v>DE JONG,Chase</v>
          </cell>
          <cell r="B245" t="str">
            <v>P</v>
          </cell>
          <cell r="C245" t="str">
            <v>PIT</v>
          </cell>
          <cell r="E245" t="str">
            <v>MAR</v>
          </cell>
        </row>
        <row r="246">
          <cell r="A246" t="str">
            <v>DEJONG,Paul</v>
          </cell>
          <cell r="B246" t="str">
            <v>IF</v>
          </cell>
          <cell r="C246" t="str">
            <v>STL</v>
          </cell>
          <cell r="E246" t="str">
            <v>RYE</v>
          </cell>
        </row>
        <row r="247">
          <cell r="A247" t="str">
            <v>DE LA CRUZ,Bryan</v>
          </cell>
          <cell r="B247" t="str">
            <v>OF</v>
          </cell>
          <cell r="C247" t="str">
            <v>MIA</v>
          </cell>
          <cell r="E247" t="str">
            <v>RCK</v>
          </cell>
        </row>
        <row r="248">
          <cell r="A248" t="str">
            <v>DE LOS SANTOS,Enyel</v>
          </cell>
          <cell r="B248" t="str">
            <v>P</v>
          </cell>
          <cell r="C248" t="str">
            <v>PIT</v>
          </cell>
          <cell r="E248" t="str">
            <v>RYE</v>
          </cell>
        </row>
        <row r="249">
          <cell r="A249" t="str">
            <v>DESCLAFANI,Anthony</v>
          </cell>
          <cell r="B249" t="str">
            <v>P</v>
          </cell>
          <cell r="C249" t="str">
            <v>SFG</v>
          </cell>
          <cell r="E249" t="str">
            <v>RCK</v>
          </cell>
        </row>
        <row r="250">
          <cell r="A250" t="str">
            <v>DESHIELDS,Delino Jr.</v>
          </cell>
          <cell r="B250" t="str">
            <v>OF</v>
          </cell>
          <cell r="C250" t="str">
            <v>CIN</v>
          </cell>
          <cell r="D250" t="str">
            <v>XC</v>
          </cell>
          <cell r="E250" t="str">
            <v>RYE</v>
          </cell>
        </row>
        <row r="251">
          <cell r="A251" t="str">
            <v>DETWILER,Ross</v>
          </cell>
          <cell r="B251" t="str">
            <v>P</v>
          </cell>
          <cell r="C251" t="str">
            <v>SDP</v>
          </cell>
          <cell r="E251" t="str">
            <v>COL</v>
          </cell>
        </row>
        <row r="252">
          <cell r="A252" t="str">
            <v>DEVERS,Rafael</v>
          </cell>
          <cell r="B252" t="str">
            <v>IF</v>
          </cell>
          <cell r="C252" t="str">
            <v>BOS</v>
          </cell>
          <cell r="E252" t="str">
            <v>BH</v>
          </cell>
        </row>
        <row r="253">
          <cell r="A253" t="str">
            <v>DIAZ,Aledmys</v>
          </cell>
          <cell r="B253" t="str">
            <v>IF</v>
          </cell>
          <cell r="C253" t="str">
            <v>HOU</v>
          </cell>
          <cell r="E253" t="str">
            <v>NBO</v>
          </cell>
        </row>
        <row r="254">
          <cell r="A254" t="str">
            <v>DIAZ,Edwin</v>
          </cell>
          <cell r="B254" t="str">
            <v>P</v>
          </cell>
          <cell r="C254" t="str">
            <v>NYM</v>
          </cell>
          <cell r="E254" t="str">
            <v>WAR</v>
          </cell>
        </row>
        <row r="255">
          <cell r="A255" t="str">
            <v>DIAZ,Elias</v>
          </cell>
          <cell r="B255" t="str">
            <v>C</v>
          </cell>
          <cell r="C255" t="str">
            <v>COL</v>
          </cell>
          <cell r="E255" t="str">
            <v>MID</v>
          </cell>
        </row>
        <row r="256">
          <cell r="A256" t="str">
            <v>DIAZ,Isan</v>
          </cell>
          <cell r="B256" t="str">
            <v>IF</v>
          </cell>
          <cell r="C256" t="str">
            <v>MIA</v>
          </cell>
          <cell r="E256" t="str">
            <v>MUN</v>
          </cell>
        </row>
        <row r="257">
          <cell r="A257" t="str">
            <v>DIAZ,Lewin</v>
          </cell>
          <cell r="B257" t="str">
            <v>IF</v>
          </cell>
          <cell r="C257" t="str">
            <v>MIA</v>
          </cell>
          <cell r="E257" t="str">
            <v>MUN</v>
          </cell>
        </row>
        <row r="258">
          <cell r="A258" t="str">
            <v>DIAZ,Yandy</v>
          </cell>
          <cell r="B258" t="str">
            <v>IF</v>
          </cell>
          <cell r="C258" t="str">
            <v>TBR</v>
          </cell>
          <cell r="E258" t="str">
            <v>NBO</v>
          </cell>
        </row>
        <row r="259">
          <cell r="A259" t="str">
            <v>DICKERSON,Alex</v>
          </cell>
          <cell r="B259" t="str">
            <v>OF</v>
          </cell>
          <cell r="C259" t="str">
            <v>SFG</v>
          </cell>
          <cell r="E259" t="str">
            <v>BH</v>
          </cell>
        </row>
        <row r="260">
          <cell r="A260" t="str">
            <v>DICKERSON,Corey</v>
          </cell>
          <cell r="B260" t="str">
            <v>OF</v>
          </cell>
          <cell r="C260" t="str">
            <v>TOR</v>
          </cell>
          <cell r="E260" t="str">
            <v>LVG</v>
          </cell>
        </row>
        <row r="261">
          <cell r="A261" t="str">
            <v>DIEKMAN,Jake</v>
          </cell>
          <cell r="B261" t="str">
            <v>P</v>
          </cell>
          <cell r="C261" t="str">
            <v>OAK</v>
          </cell>
          <cell r="E261" t="str">
            <v>WHT</v>
          </cell>
        </row>
        <row r="262">
          <cell r="A262" t="str">
            <v>DIETRICH,Derek</v>
          </cell>
          <cell r="B262" t="str">
            <v>IF</v>
          </cell>
          <cell r="C262" t="str">
            <v>*</v>
          </cell>
          <cell r="D262" t="str">
            <v>*</v>
          </cell>
          <cell r="E262" t="str">
            <v>???</v>
          </cell>
        </row>
        <row r="263">
          <cell r="A263" t="str">
            <v>DIFO,Wilmer</v>
          </cell>
          <cell r="B263" t="str">
            <v>IF</v>
          </cell>
          <cell r="C263" t="str">
            <v>PIT</v>
          </cell>
          <cell r="E263" t="str">
            <v>MID</v>
          </cell>
        </row>
        <row r="264">
          <cell r="A264" t="str">
            <v>DIPLAN,Marcos</v>
          </cell>
          <cell r="B264" t="str">
            <v>P</v>
          </cell>
          <cell r="C264" t="str">
            <v>BAL</v>
          </cell>
          <cell r="E264" t="str">
            <v>WHT</v>
          </cell>
        </row>
        <row r="265">
          <cell r="A265" t="str">
            <v>DOBNAK,Randy</v>
          </cell>
          <cell r="B265" t="str">
            <v>P</v>
          </cell>
          <cell r="C265" t="str">
            <v>MIN</v>
          </cell>
          <cell r="D265" t="str">
            <v>XC</v>
          </cell>
          <cell r="E265" t="str">
            <v>GC</v>
          </cell>
        </row>
        <row r="266">
          <cell r="A266" t="str">
            <v>DOLIS,Rafael</v>
          </cell>
          <cell r="B266" t="str">
            <v>P</v>
          </cell>
          <cell r="C266" t="str">
            <v>TOR</v>
          </cell>
          <cell r="E266" t="str">
            <v>MAR</v>
          </cell>
        </row>
        <row r="267">
          <cell r="A267" t="str">
            <v>DOMINGUEZ,Seranthony</v>
          </cell>
          <cell r="B267" t="str">
            <v>P</v>
          </cell>
          <cell r="C267" t="str">
            <v>PHI</v>
          </cell>
          <cell r="D267" t="str">
            <v>XC</v>
          </cell>
          <cell r="E267" t="str">
            <v>MAR</v>
          </cell>
        </row>
        <row r="268">
          <cell r="A268" t="str">
            <v>DONALDSON,Josh</v>
          </cell>
          <cell r="B268" t="str">
            <v>IF</v>
          </cell>
          <cell r="C268" t="str">
            <v>MIN</v>
          </cell>
          <cell r="E268" t="str">
            <v>MLR</v>
          </cell>
        </row>
        <row r="269">
          <cell r="A269" t="str">
            <v>DOOLITTLE,Sean</v>
          </cell>
          <cell r="B269" t="str">
            <v>P</v>
          </cell>
          <cell r="C269" t="str">
            <v>SEA</v>
          </cell>
          <cell r="E269" t="str">
            <v>HUD</v>
          </cell>
        </row>
        <row r="270">
          <cell r="A270" t="str">
            <v>DOVAL,Camilo</v>
          </cell>
          <cell r="B270" t="str">
            <v>P</v>
          </cell>
          <cell r="C270" t="str">
            <v>SFG</v>
          </cell>
          <cell r="E270" t="str">
            <v>IND</v>
          </cell>
        </row>
        <row r="271">
          <cell r="A271" t="str">
            <v>DOZIER,Hunter</v>
          </cell>
          <cell r="B271" t="str">
            <v>IF</v>
          </cell>
          <cell r="C271" t="str">
            <v>KCR</v>
          </cell>
          <cell r="E271" t="str">
            <v>RCK</v>
          </cell>
        </row>
        <row r="272">
          <cell r="A272" t="str">
            <v>DRAKE,Oliver</v>
          </cell>
          <cell r="B272" t="str">
            <v>P</v>
          </cell>
          <cell r="C272" t="str">
            <v>*</v>
          </cell>
          <cell r="D272" t="str">
            <v>*</v>
          </cell>
          <cell r="E272" t="str">
            <v>LVG</v>
          </cell>
        </row>
        <row r="273">
          <cell r="A273" t="str">
            <v>DRURY,Brandon</v>
          </cell>
          <cell r="B273" t="str">
            <v>IF</v>
          </cell>
          <cell r="C273" t="str">
            <v>NYM</v>
          </cell>
          <cell r="D273" t="str">
            <v>XC</v>
          </cell>
          <cell r="E273" t="str">
            <v>MLR</v>
          </cell>
        </row>
        <row r="274">
          <cell r="A274" t="str">
            <v>DUBON,Mauricio</v>
          </cell>
          <cell r="B274" t="str">
            <v>OF</v>
          </cell>
          <cell r="C274" t="str">
            <v>SFG</v>
          </cell>
          <cell r="D274" t="str">
            <v>XC</v>
          </cell>
          <cell r="E274" t="str">
            <v>STM</v>
          </cell>
        </row>
        <row r="275">
          <cell r="A275" t="str">
            <v>DUFFEY,Tyler</v>
          </cell>
          <cell r="B275" t="str">
            <v>P</v>
          </cell>
          <cell r="C275" t="str">
            <v>MIN</v>
          </cell>
          <cell r="E275" t="str">
            <v>RCK</v>
          </cell>
        </row>
        <row r="276">
          <cell r="A276" t="str">
            <v>DUFFY,Danny</v>
          </cell>
          <cell r="B276" t="str">
            <v>P</v>
          </cell>
          <cell r="C276" t="str">
            <v>KCR</v>
          </cell>
          <cell r="E276" t="str">
            <v>GC</v>
          </cell>
        </row>
        <row r="277">
          <cell r="A277" t="str">
            <v>DUFFY,Matt</v>
          </cell>
          <cell r="B277" t="str">
            <v>IF</v>
          </cell>
          <cell r="C277" t="str">
            <v>CHC</v>
          </cell>
          <cell r="E277" t="str">
            <v>IND</v>
          </cell>
        </row>
        <row r="278">
          <cell r="A278" t="str">
            <v>DUGGAR,Steven</v>
          </cell>
          <cell r="B278" t="str">
            <v>OF</v>
          </cell>
          <cell r="C278" t="str">
            <v>SFG</v>
          </cell>
          <cell r="E278" t="str">
            <v>WAR</v>
          </cell>
        </row>
        <row r="279">
          <cell r="A279" t="str">
            <v>DUNNING,Dane</v>
          </cell>
          <cell r="B279" t="str">
            <v>P</v>
          </cell>
          <cell r="C279" t="str">
            <v>TEX</v>
          </cell>
          <cell r="E279" t="str">
            <v>CAY</v>
          </cell>
        </row>
        <row r="280">
          <cell r="A280" t="str">
            <v>DUNN,Justin</v>
          </cell>
          <cell r="B280" t="str">
            <v>P</v>
          </cell>
          <cell r="C280" t="str">
            <v>SEA</v>
          </cell>
          <cell r="D280" t="str">
            <v>XC</v>
          </cell>
          <cell r="E280" t="str">
            <v>NBO</v>
          </cell>
        </row>
        <row r="281">
          <cell r="A281" t="str">
            <v>DUVALL,Adam</v>
          </cell>
          <cell r="B281" t="str">
            <v>OF</v>
          </cell>
          <cell r="C281" t="str">
            <v>ATL</v>
          </cell>
          <cell r="E281" t="str">
            <v>LVG</v>
          </cell>
        </row>
        <row r="282">
          <cell r="A282" t="str">
            <v>DYSON,Jarrod</v>
          </cell>
          <cell r="B282" t="str">
            <v>OF</v>
          </cell>
          <cell r="C282" t="str">
            <v>TOR</v>
          </cell>
          <cell r="E282" t="str">
            <v>RIV</v>
          </cell>
        </row>
        <row r="283">
          <cell r="A283" t="str">
            <v>EATON,Adam C.</v>
          </cell>
          <cell r="B283" t="str">
            <v>OF</v>
          </cell>
          <cell r="C283" t="str">
            <v>LAA</v>
          </cell>
          <cell r="D283" t="str">
            <v>XC</v>
          </cell>
          <cell r="E283" t="str">
            <v>IND</v>
          </cell>
        </row>
        <row r="284">
          <cell r="A284" t="str">
            <v>EDMAN,Tommy</v>
          </cell>
          <cell r="B284" t="str">
            <v>IF</v>
          </cell>
          <cell r="C284" t="str">
            <v>STL</v>
          </cell>
          <cell r="E284" t="str">
            <v>RCK</v>
          </cell>
        </row>
        <row r="285">
          <cell r="A285" t="str">
            <v>EFLIN,Zach</v>
          </cell>
          <cell r="B285" t="str">
            <v>P</v>
          </cell>
          <cell r="C285" t="str">
            <v>PHI</v>
          </cell>
          <cell r="E285" t="str">
            <v>BH</v>
          </cell>
        </row>
        <row r="286">
          <cell r="A286" t="str">
            <v>ENCARNACION,Edwin</v>
          </cell>
          <cell r="B286" t="str">
            <v>IF</v>
          </cell>
          <cell r="C286" t="str">
            <v>*</v>
          </cell>
          <cell r="D286" t="str">
            <v>*</v>
          </cell>
          <cell r="E286" t="str">
            <v>WAR</v>
          </cell>
        </row>
        <row r="287">
          <cell r="A287" t="str">
            <v>ENGEL,Adam</v>
          </cell>
          <cell r="B287" t="str">
            <v>OF</v>
          </cell>
          <cell r="C287" t="str">
            <v>CHW</v>
          </cell>
          <cell r="D287" t="str">
            <v>XC</v>
          </cell>
          <cell r="E287" t="str">
            <v>WAR</v>
          </cell>
        </row>
        <row r="288">
          <cell r="A288" t="str">
            <v>EOVALDI,Nathan</v>
          </cell>
          <cell r="B288" t="str">
            <v>P</v>
          </cell>
          <cell r="C288" t="str">
            <v>BOS</v>
          </cell>
          <cell r="E288" t="str">
            <v>GC</v>
          </cell>
        </row>
        <row r="289">
          <cell r="A289" t="str">
            <v>ERLIN,Robbie</v>
          </cell>
          <cell r="B289" t="str">
            <v>P</v>
          </cell>
          <cell r="C289" t="str">
            <v>*</v>
          </cell>
          <cell r="D289" t="str">
            <v>*</v>
          </cell>
          <cell r="E289" t="str">
            <v>???</v>
          </cell>
        </row>
        <row r="290">
          <cell r="A290" t="str">
            <v>ESCOBAR,Alcides</v>
          </cell>
          <cell r="B290" t="str">
            <v>IF</v>
          </cell>
          <cell r="C290" t="str">
            <v>WAS</v>
          </cell>
          <cell r="E290" t="str">
            <v>IND</v>
          </cell>
        </row>
        <row r="291">
          <cell r="A291" t="str">
            <v>ESCOBAR,Eduardo</v>
          </cell>
          <cell r="B291" t="str">
            <v>IF</v>
          </cell>
          <cell r="C291" t="str">
            <v>MIL</v>
          </cell>
          <cell r="E291" t="str">
            <v>KNX</v>
          </cell>
        </row>
        <row r="292">
          <cell r="A292" t="str">
            <v>ESHELMAN,Tom</v>
          </cell>
          <cell r="B292" t="str">
            <v>P</v>
          </cell>
          <cell r="C292" t="str">
            <v>BAL</v>
          </cell>
          <cell r="D292" t="str">
            <v>XC</v>
          </cell>
          <cell r="E292" t="str">
            <v>GC</v>
          </cell>
        </row>
        <row r="293">
          <cell r="A293" t="str">
            <v>ESPINO,Paolo</v>
          </cell>
          <cell r="B293" t="str">
            <v>P</v>
          </cell>
          <cell r="C293" t="str">
            <v>WAS</v>
          </cell>
          <cell r="E293" t="str">
            <v>HOB</v>
          </cell>
        </row>
        <row r="294">
          <cell r="A294" t="str">
            <v>ESPINAL,Santiago</v>
          </cell>
          <cell r="B294" t="str">
            <v>IF</v>
          </cell>
          <cell r="C294" t="str">
            <v>TOR</v>
          </cell>
          <cell r="E294" t="str">
            <v>MLR</v>
          </cell>
        </row>
        <row r="295">
          <cell r="A295" t="str">
            <v>ESTEVEZ,Carlos</v>
          </cell>
          <cell r="B295" t="str">
            <v>P</v>
          </cell>
          <cell r="C295" t="str">
            <v>COL</v>
          </cell>
          <cell r="E295" t="str">
            <v>RYE</v>
          </cell>
        </row>
        <row r="296">
          <cell r="A296" t="str">
            <v>EVANS,Demarcus</v>
          </cell>
          <cell r="B296" t="str">
            <v>P</v>
          </cell>
          <cell r="C296" t="str">
            <v>TEX</v>
          </cell>
          <cell r="E296" t="str">
            <v>HOB</v>
          </cell>
        </row>
        <row r="297">
          <cell r="A297" t="str">
            <v>EVANS,Phillip</v>
          </cell>
          <cell r="B297" t="str">
            <v>IF</v>
          </cell>
          <cell r="C297" t="str">
            <v>PIT</v>
          </cell>
          <cell r="E297" t="str">
            <v>ZIO</v>
          </cell>
        </row>
        <row r="298">
          <cell r="A298" t="str">
            <v>FAIRBANKS,Peter</v>
          </cell>
          <cell r="B298" t="str">
            <v>P</v>
          </cell>
          <cell r="C298" t="str">
            <v>TBR</v>
          </cell>
          <cell r="E298" t="str">
            <v>IND</v>
          </cell>
        </row>
        <row r="299">
          <cell r="A299" t="str">
            <v>FAMILIA,Jeurys</v>
          </cell>
          <cell r="B299" t="str">
            <v>P</v>
          </cell>
          <cell r="C299" t="str">
            <v>NYM</v>
          </cell>
          <cell r="E299" t="str">
            <v>MID</v>
          </cell>
        </row>
        <row r="300">
          <cell r="A300" t="str">
            <v>FARGAS,Johneshwy</v>
          </cell>
          <cell r="B300" t="str">
            <v>OF</v>
          </cell>
          <cell r="C300" t="str">
            <v>CHC</v>
          </cell>
          <cell r="E300" t="str">
            <v>WAR</v>
          </cell>
        </row>
        <row r="301">
          <cell r="A301" t="str">
            <v>FARMER,Buck</v>
          </cell>
          <cell r="B301" t="str">
            <v>P</v>
          </cell>
          <cell r="C301" t="str">
            <v>DET</v>
          </cell>
          <cell r="D301" t="str">
            <v>XC</v>
          </cell>
          <cell r="E301" t="str">
            <v>MUN</v>
          </cell>
        </row>
        <row r="302">
          <cell r="A302" t="str">
            <v>FARMER,Kyle</v>
          </cell>
          <cell r="B302" t="str">
            <v>IF</v>
          </cell>
          <cell r="C302" t="str">
            <v>CIN</v>
          </cell>
          <cell r="E302" t="str">
            <v>ZIO</v>
          </cell>
        </row>
        <row r="303">
          <cell r="A303" t="str">
            <v>FARRELL,Luke</v>
          </cell>
          <cell r="B303" t="str">
            <v>P</v>
          </cell>
          <cell r="C303" t="str">
            <v>MIN</v>
          </cell>
          <cell r="E303" t="str">
            <v>HOB</v>
          </cell>
        </row>
        <row r="304">
          <cell r="A304" t="str">
            <v>FEDDE,Erick</v>
          </cell>
          <cell r="B304" t="str">
            <v>P</v>
          </cell>
          <cell r="C304" t="str">
            <v>WAS</v>
          </cell>
          <cell r="E304" t="str">
            <v>STM</v>
          </cell>
        </row>
        <row r="305">
          <cell r="A305" t="str">
            <v>FERGUSON,Caleb</v>
          </cell>
          <cell r="B305" t="str">
            <v>P</v>
          </cell>
          <cell r="C305" t="str">
            <v>*</v>
          </cell>
          <cell r="D305" t="str">
            <v>*</v>
          </cell>
          <cell r="E305" t="str">
            <v>NBO</v>
          </cell>
        </row>
        <row r="306">
          <cell r="A306" t="str">
            <v>FEYEREISEN,J.P.</v>
          </cell>
          <cell r="B306" t="str">
            <v>P</v>
          </cell>
          <cell r="C306" t="str">
            <v>TBR</v>
          </cell>
          <cell r="E306" t="str">
            <v>COL</v>
          </cell>
        </row>
        <row r="307">
          <cell r="A307" t="str">
            <v>FIERS,Mike</v>
          </cell>
          <cell r="B307" t="str">
            <v>P</v>
          </cell>
          <cell r="C307" t="str">
            <v>OAK</v>
          </cell>
          <cell r="D307" t="str">
            <v>XC</v>
          </cell>
          <cell r="E307" t="str">
            <v>STM</v>
          </cell>
        </row>
        <row r="308">
          <cell r="A308" t="str">
            <v>FINNEGAN,Kyle</v>
          </cell>
          <cell r="B308" t="str">
            <v>P</v>
          </cell>
          <cell r="C308" t="str">
            <v>WAS</v>
          </cell>
          <cell r="E308" t="str">
            <v>KNX</v>
          </cell>
        </row>
        <row r="309">
          <cell r="A309" t="str">
            <v>FISHER,Derek</v>
          </cell>
          <cell r="B309" t="str">
            <v>OF</v>
          </cell>
          <cell r="C309" t="str">
            <v>MIL</v>
          </cell>
          <cell r="D309" t="str">
            <v>XC</v>
          </cell>
          <cell r="E309" t="str">
            <v>-waivers-</v>
          </cell>
        </row>
        <row r="310">
          <cell r="A310" t="str">
            <v>FLAHERTY,Jack</v>
          </cell>
          <cell r="B310" t="str">
            <v>P</v>
          </cell>
          <cell r="C310" t="str">
            <v>STL</v>
          </cell>
          <cell r="E310" t="str">
            <v>IND</v>
          </cell>
        </row>
        <row r="311">
          <cell r="A311" t="str">
            <v>FLEMING,Josh</v>
          </cell>
          <cell r="B311" t="str">
            <v>P</v>
          </cell>
          <cell r="C311" t="str">
            <v>TBR</v>
          </cell>
          <cell r="E311" t="str">
            <v>IND</v>
          </cell>
        </row>
        <row r="312">
          <cell r="A312" t="str">
            <v>FLETCHER,David</v>
          </cell>
          <cell r="B312" t="str">
            <v>IF</v>
          </cell>
          <cell r="C312" t="str">
            <v>LAA</v>
          </cell>
          <cell r="E312" t="str">
            <v>RYE</v>
          </cell>
        </row>
        <row r="313">
          <cell r="A313" t="str">
            <v>FLEXEN,Chris</v>
          </cell>
          <cell r="B313" t="str">
            <v>P</v>
          </cell>
          <cell r="C313" t="str">
            <v>SEA</v>
          </cell>
          <cell r="E313" t="str">
            <v>HUD</v>
          </cell>
        </row>
        <row r="314">
          <cell r="A314" t="str">
            <v>FLORES,Wilmer</v>
          </cell>
          <cell r="B314" t="str">
            <v>IF</v>
          </cell>
          <cell r="C314" t="str">
            <v>SFG</v>
          </cell>
          <cell r="E314" t="str">
            <v>MAR</v>
          </cell>
        </row>
        <row r="315">
          <cell r="A315" t="str">
            <v>FLORO,Dylan</v>
          </cell>
          <cell r="B315" t="str">
            <v>P</v>
          </cell>
          <cell r="C315" t="str">
            <v>MIA</v>
          </cell>
          <cell r="E315" t="str">
            <v>BRO</v>
          </cell>
        </row>
        <row r="316">
          <cell r="A316" t="str">
            <v>FLOWERS,Tyler</v>
          </cell>
          <cell r="B316" t="str">
            <v>C</v>
          </cell>
          <cell r="C316" t="str">
            <v>*</v>
          </cell>
          <cell r="D316" t="str">
            <v>*</v>
          </cell>
          <cell r="E316" t="str">
            <v>???</v>
          </cell>
        </row>
        <row r="317">
          <cell r="A317" t="str">
            <v>FOLTYNEWICZ,Mike</v>
          </cell>
          <cell r="B317" t="str">
            <v>P</v>
          </cell>
          <cell r="C317" t="str">
            <v>TEX</v>
          </cell>
          <cell r="E317" t="str">
            <v>RIV</v>
          </cell>
        </row>
        <row r="318">
          <cell r="A318" t="str">
            <v>FOSTER,Matt</v>
          </cell>
          <cell r="B318" t="str">
            <v>P</v>
          </cell>
          <cell r="C318" t="str">
            <v>CHW</v>
          </cell>
          <cell r="E318" t="str">
            <v>NBO</v>
          </cell>
        </row>
        <row r="319">
          <cell r="A319" t="str">
            <v>FOWLER,Dexter</v>
          </cell>
          <cell r="B319" t="str">
            <v>OF</v>
          </cell>
          <cell r="C319" t="str">
            <v>LAA</v>
          </cell>
          <cell r="D319" t="str">
            <v>XC</v>
          </cell>
          <cell r="E319" t="str">
            <v>NW</v>
          </cell>
        </row>
        <row r="320">
          <cell r="A320" t="str">
            <v>FRALEY,Jake</v>
          </cell>
          <cell r="B320" t="str">
            <v>OF</v>
          </cell>
          <cell r="C320" t="str">
            <v>SEA</v>
          </cell>
          <cell r="E320" t="str">
            <v>GC</v>
          </cell>
        </row>
        <row r="321">
          <cell r="A321" t="str">
            <v>FRANCO,Maikel</v>
          </cell>
          <cell r="B321" t="str">
            <v>IF</v>
          </cell>
          <cell r="C321" t="str">
            <v>BAL</v>
          </cell>
          <cell r="E321" t="str">
            <v>MAR</v>
          </cell>
        </row>
        <row r="322">
          <cell r="A322" t="str">
            <v>FRANCE,Ty</v>
          </cell>
          <cell r="B322" t="str">
            <v>IF</v>
          </cell>
          <cell r="C322" t="str">
            <v>SEA</v>
          </cell>
          <cell r="E322" t="str">
            <v>RYE</v>
          </cell>
        </row>
        <row r="323">
          <cell r="A323" t="str">
            <v>FRANCO,Wander</v>
          </cell>
          <cell r="B323" t="str">
            <v>IF</v>
          </cell>
          <cell r="C323" t="str">
            <v>TBR</v>
          </cell>
          <cell r="E323" t="str">
            <v>RIV</v>
          </cell>
        </row>
        <row r="324">
          <cell r="A324" t="str">
            <v>FRAZIER,Adam</v>
          </cell>
          <cell r="B324" t="str">
            <v>IF</v>
          </cell>
          <cell r="C324" t="str">
            <v>SDP</v>
          </cell>
          <cell r="E324" t="str">
            <v>STM</v>
          </cell>
        </row>
        <row r="325">
          <cell r="A325" t="str">
            <v>FRAZIER,Clint</v>
          </cell>
          <cell r="B325" t="str">
            <v>OF</v>
          </cell>
          <cell r="C325" t="str">
            <v>NYY</v>
          </cell>
          <cell r="E325" t="str">
            <v>CAY</v>
          </cell>
        </row>
        <row r="326">
          <cell r="A326" t="str">
            <v>FRAZIER,Todd</v>
          </cell>
          <cell r="B326" t="str">
            <v>IF</v>
          </cell>
          <cell r="C326" t="str">
            <v>PIT</v>
          </cell>
          <cell r="D326" t="str">
            <v>XC</v>
          </cell>
          <cell r="E326" t="str">
            <v>-waivers-</v>
          </cell>
        </row>
        <row r="327">
          <cell r="A327" t="str">
            <v>FREELAND,Kyle</v>
          </cell>
          <cell r="B327" t="str">
            <v>P</v>
          </cell>
          <cell r="C327" t="str">
            <v>COL</v>
          </cell>
          <cell r="E327" t="str">
            <v>NW</v>
          </cell>
        </row>
        <row r="328">
          <cell r="A328" t="str">
            <v>FREEMAN,Freddie</v>
          </cell>
          <cell r="B328" t="str">
            <v>IF</v>
          </cell>
          <cell r="C328" t="str">
            <v>ATL</v>
          </cell>
          <cell r="E328" t="str">
            <v>IND</v>
          </cell>
        </row>
        <row r="329">
          <cell r="A329" t="str">
            <v>FREEMAN,Mike</v>
          </cell>
          <cell r="B329" t="str">
            <v>IF</v>
          </cell>
          <cell r="C329" t="str">
            <v>CIN</v>
          </cell>
          <cell r="D329" t="str">
            <v>XC</v>
          </cell>
          <cell r="E329" t="str">
            <v>-waivers-</v>
          </cell>
        </row>
        <row r="330">
          <cell r="A330" t="str">
            <v>FRIED,Max</v>
          </cell>
          <cell r="B330" t="str">
            <v>P</v>
          </cell>
          <cell r="C330" t="str">
            <v>ATL</v>
          </cell>
          <cell r="E330" t="str">
            <v>CAY</v>
          </cell>
        </row>
        <row r="331">
          <cell r="A331" t="str">
            <v>FRY,Jace</v>
          </cell>
          <cell r="B331" t="str">
            <v>P</v>
          </cell>
          <cell r="C331" t="str">
            <v>CHW</v>
          </cell>
          <cell r="D331" t="str">
            <v>XC</v>
          </cell>
          <cell r="E331" t="str">
            <v>NBO</v>
          </cell>
        </row>
        <row r="332">
          <cell r="A332" t="str">
            <v>FRY,Paul</v>
          </cell>
          <cell r="B332" t="str">
            <v>P</v>
          </cell>
          <cell r="C332" t="str">
            <v>BAL</v>
          </cell>
          <cell r="E332" t="str">
            <v>RYE</v>
          </cell>
        </row>
        <row r="333">
          <cell r="A333" t="str">
            <v>FUENTES,Josh</v>
          </cell>
          <cell r="B333" t="str">
            <v>IF</v>
          </cell>
          <cell r="C333" t="str">
            <v>COL</v>
          </cell>
          <cell r="E333" t="str">
            <v>MID</v>
          </cell>
        </row>
        <row r="334">
          <cell r="A334" t="str">
            <v>FULMER,Michael</v>
          </cell>
          <cell r="B334" t="str">
            <v>P</v>
          </cell>
          <cell r="C334" t="str">
            <v>DET</v>
          </cell>
          <cell r="E334" t="str">
            <v>COL</v>
          </cell>
        </row>
        <row r="335">
          <cell r="A335" t="str">
            <v>FUNKHOUSER,Kyle</v>
          </cell>
          <cell r="B335" t="str">
            <v>P</v>
          </cell>
          <cell r="C335" t="str">
            <v>DET</v>
          </cell>
          <cell r="E335" t="str">
            <v>KAN</v>
          </cell>
        </row>
        <row r="336">
          <cell r="A336" t="str">
            <v>GALLAGHER,Cam</v>
          </cell>
          <cell r="B336" t="str">
            <v>C</v>
          </cell>
          <cell r="C336" t="str">
            <v>KCR</v>
          </cell>
          <cell r="E336" t="str">
            <v>WHT</v>
          </cell>
        </row>
        <row r="337">
          <cell r="A337" t="str">
            <v>GALLEGOS,Giovanny</v>
          </cell>
          <cell r="B337" t="str">
            <v>P</v>
          </cell>
          <cell r="C337" t="str">
            <v>STL</v>
          </cell>
          <cell r="E337" t="str">
            <v>BRO</v>
          </cell>
        </row>
        <row r="338">
          <cell r="A338" t="str">
            <v>GALLEN,Zac</v>
          </cell>
          <cell r="B338" t="str">
            <v>P</v>
          </cell>
          <cell r="C338" t="str">
            <v>ARI</v>
          </cell>
          <cell r="E338" t="str">
            <v>RCK</v>
          </cell>
        </row>
        <row r="339">
          <cell r="A339" t="str">
            <v>GALLO,Joey</v>
          </cell>
          <cell r="B339" t="str">
            <v>OF</v>
          </cell>
          <cell r="C339" t="str">
            <v>NYY</v>
          </cell>
          <cell r="E339" t="str">
            <v>RCK</v>
          </cell>
        </row>
        <row r="340">
          <cell r="A340" t="str">
            <v>GALVIS,Freddy</v>
          </cell>
          <cell r="B340" t="str">
            <v>IF</v>
          </cell>
          <cell r="C340" t="str">
            <v>PHI</v>
          </cell>
          <cell r="E340" t="str">
            <v>HUD</v>
          </cell>
        </row>
        <row r="341">
          <cell r="A341" t="str">
            <v>GAMEL,Ben</v>
          </cell>
          <cell r="B341" t="str">
            <v>OF</v>
          </cell>
          <cell r="C341" t="str">
            <v>PIT</v>
          </cell>
          <cell r="E341" t="str">
            <v>RIV</v>
          </cell>
        </row>
        <row r="342">
          <cell r="A342" t="str">
            <v>GANT,John</v>
          </cell>
          <cell r="B342" t="str">
            <v>P</v>
          </cell>
          <cell r="C342" t="str">
            <v>MIN</v>
          </cell>
          <cell r="E342" t="str">
            <v>WAR</v>
          </cell>
        </row>
        <row r="343">
          <cell r="A343" t="str">
            <v>GARCIA,Adolis</v>
          </cell>
          <cell r="B343" t="str">
            <v>OF</v>
          </cell>
          <cell r="C343" t="str">
            <v>TEX</v>
          </cell>
          <cell r="E343" t="str">
            <v>KAN</v>
          </cell>
        </row>
        <row r="344">
          <cell r="A344" t="str">
            <v>GARCIA,Avisail</v>
          </cell>
          <cell r="B344" t="str">
            <v>OF</v>
          </cell>
          <cell r="C344" t="str">
            <v>MIL</v>
          </cell>
          <cell r="E344" t="str">
            <v>WHT</v>
          </cell>
        </row>
        <row r="345">
          <cell r="A345" t="str">
            <v>GARCIA,Bryan</v>
          </cell>
          <cell r="B345" t="str">
            <v>P</v>
          </cell>
          <cell r="C345" t="str">
            <v>DET</v>
          </cell>
          <cell r="E345" t="str">
            <v>NBO</v>
          </cell>
        </row>
        <row r="346">
          <cell r="A346" t="str">
            <v>GARCIA,Deivi</v>
          </cell>
          <cell r="B346" t="str">
            <v>P</v>
          </cell>
          <cell r="C346" t="str">
            <v>NYY</v>
          </cell>
          <cell r="D346" t="str">
            <v>XC</v>
          </cell>
          <cell r="E346" t="str">
            <v>RIV</v>
          </cell>
        </row>
        <row r="347">
          <cell r="A347" t="str">
            <v>GARCIA,Greg</v>
          </cell>
          <cell r="B347" t="str">
            <v>IF</v>
          </cell>
          <cell r="C347" t="str">
            <v>*</v>
          </cell>
          <cell r="D347" t="str">
            <v>*</v>
          </cell>
          <cell r="E347" t="str">
            <v>WAR</v>
          </cell>
        </row>
        <row r="348">
          <cell r="A348" t="str">
            <v>GARCIA,Jarlin</v>
          </cell>
          <cell r="B348" t="str">
            <v>P</v>
          </cell>
          <cell r="C348" t="str">
            <v>SFG</v>
          </cell>
          <cell r="E348" t="str">
            <v>WAR</v>
          </cell>
        </row>
        <row r="349">
          <cell r="A349" t="str">
            <v>BARRERO,Jose</v>
          </cell>
          <cell r="B349" t="str">
            <v>IF</v>
          </cell>
          <cell r="C349" t="str">
            <v>CIN</v>
          </cell>
          <cell r="D349" t="str">
            <v>XC</v>
          </cell>
          <cell r="E349" t="str">
            <v>GC</v>
          </cell>
        </row>
        <row r="350">
          <cell r="A350" t="str">
            <v>GARCIA,Leury</v>
          </cell>
          <cell r="B350" t="str">
            <v>IF</v>
          </cell>
          <cell r="C350" t="str">
            <v>CHW</v>
          </cell>
          <cell r="E350" t="str">
            <v>HOB</v>
          </cell>
        </row>
        <row r="351">
          <cell r="A351" t="str">
            <v>GARCIA,Luis A.</v>
          </cell>
          <cell r="B351" t="str">
            <v>P</v>
          </cell>
          <cell r="C351" t="str">
            <v>STL</v>
          </cell>
          <cell r="E351" t="str">
            <v>ZIO</v>
          </cell>
        </row>
        <row r="352">
          <cell r="A352" t="str">
            <v>GARCIA,Luis V.</v>
          </cell>
          <cell r="B352" t="str">
            <v>IF</v>
          </cell>
          <cell r="C352" t="str">
            <v>WAS</v>
          </cell>
          <cell r="E352" t="str">
            <v>BRO</v>
          </cell>
        </row>
        <row r="353">
          <cell r="A353" t="str">
            <v>GARCIA,Luis H.</v>
          </cell>
          <cell r="B353" t="str">
            <v>P</v>
          </cell>
          <cell r="C353" t="str">
            <v>HOU</v>
          </cell>
          <cell r="E353" t="str">
            <v>NW</v>
          </cell>
        </row>
        <row r="354">
          <cell r="A354" t="str">
            <v>GARCIA,Robel</v>
          </cell>
          <cell r="B354" t="str">
            <v>IF</v>
          </cell>
          <cell r="C354" t="str">
            <v>HOU</v>
          </cell>
          <cell r="E354" t="str">
            <v>STM</v>
          </cell>
        </row>
        <row r="355">
          <cell r="A355" t="str">
            <v>GARCIA,Rony</v>
          </cell>
          <cell r="B355" t="str">
            <v>P</v>
          </cell>
          <cell r="C355" t="str">
            <v>DET</v>
          </cell>
          <cell r="D355" t="str">
            <v>XC</v>
          </cell>
          <cell r="E355" t="str">
            <v>MUN</v>
          </cell>
        </row>
        <row r="356">
          <cell r="A356" t="str">
            <v>GARCIA,Yimi</v>
          </cell>
          <cell r="B356" t="str">
            <v>P</v>
          </cell>
          <cell r="C356" t="str">
            <v>HOU</v>
          </cell>
          <cell r="E356" t="str">
            <v>KAN</v>
          </cell>
        </row>
        <row r="357">
          <cell r="A357" t="str">
            <v>GARDNER,Brett</v>
          </cell>
          <cell r="B357" t="str">
            <v>OF</v>
          </cell>
          <cell r="C357" t="str">
            <v>NYY</v>
          </cell>
          <cell r="E357" t="str">
            <v>NW</v>
          </cell>
        </row>
        <row r="358">
          <cell r="A358" t="str">
            <v>GARNEAU,Dustin</v>
          </cell>
          <cell r="B358" t="str">
            <v>C</v>
          </cell>
          <cell r="C358" t="str">
            <v>DET</v>
          </cell>
          <cell r="D358" t="str">
            <v>XC</v>
          </cell>
          <cell r="E358" t="str">
            <v>RYE</v>
          </cell>
        </row>
        <row r="359">
          <cell r="A359" t="str">
            <v>GARRETT,Amir</v>
          </cell>
          <cell r="B359" t="str">
            <v>P</v>
          </cell>
          <cell r="C359" t="str">
            <v>CIN</v>
          </cell>
          <cell r="E359" t="str">
            <v>RIV</v>
          </cell>
        </row>
        <row r="360">
          <cell r="A360" t="str">
            <v>GARVER,Mitch</v>
          </cell>
          <cell r="B360" t="str">
            <v>C</v>
          </cell>
          <cell r="C360" t="str">
            <v>MIN</v>
          </cell>
          <cell r="E360" t="str">
            <v>KNX</v>
          </cell>
        </row>
        <row r="361">
          <cell r="A361" t="str">
            <v>GARZA,Ralph</v>
          </cell>
          <cell r="B361" t="str">
            <v>P</v>
          </cell>
          <cell r="C361" t="str">
            <v>MIN</v>
          </cell>
          <cell r="E361" t="str">
            <v>CAY</v>
          </cell>
        </row>
        <row r="362">
          <cell r="A362" t="str">
            <v>GAUSMAN,Kevin</v>
          </cell>
          <cell r="B362" t="str">
            <v>P</v>
          </cell>
          <cell r="C362" t="str">
            <v>SFG</v>
          </cell>
          <cell r="E362" t="str">
            <v>HUD</v>
          </cell>
        </row>
        <row r="363">
          <cell r="A363" t="str">
            <v>GERBER,Joey</v>
          </cell>
          <cell r="B363" t="str">
            <v>P</v>
          </cell>
          <cell r="C363" t="str">
            <v>*</v>
          </cell>
          <cell r="D363" t="str">
            <v>*</v>
          </cell>
          <cell r="E363" t="str">
            <v>NW</v>
          </cell>
        </row>
        <row r="364">
          <cell r="A364" t="str">
            <v>GERMAN,Domingo</v>
          </cell>
          <cell r="B364" t="str">
            <v>P</v>
          </cell>
          <cell r="C364" t="str">
            <v>NYY</v>
          </cell>
          <cell r="E364" t="str">
            <v>NW</v>
          </cell>
        </row>
        <row r="365">
          <cell r="A365" t="str">
            <v>GIBSON,Kyle</v>
          </cell>
          <cell r="B365" t="str">
            <v>P</v>
          </cell>
          <cell r="C365" t="str">
            <v>PHI</v>
          </cell>
          <cell r="E365" t="str">
            <v>KNX</v>
          </cell>
        </row>
        <row r="366">
          <cell r="A366" t="str">
            <v>GILBERT,Logan</v>
          </cell>
          <cell r="B366" t="str">
            <v>P</v>
          </cell>
          <cell r="C366" t="str">
            <v>SEA</v>
          </cell>
          <cell r="E366" t="str">
            <v>MUN</v>
          </cell>
        </row>
        <row r="367">
          <cell r="A367" t="str">
            <v>GILBERT,Tyler</v>
          </cell>
          <cell r="B367" t="str">
            <v>P</v>
          </cell>
          <cell r="C367" t="str">
            <v>ARI</v>
          </cell>
          <cell r="E367" t="str">
            <v>GC</v>
          </cell>
        </row>
        <row r="368">
          <cell r="A368" t="str">
            <v>GILBREATH,Lucas</v>
          </cell>
          <cell r="B368" t="str">
            <v>P</v>
          </cell>
          <cell r="C368" t="str">
            <v>COL</v>
          </cell>
          <cell r="E368" t="str">
            <v>WAR</v>
          </cell>
        </row>
        <row r="369">
          <cell r="A369" t="str">
            <v>GIMENEZ,Andres</v>
          </cell>
          <cell r="B369" t="str">
            <v>IF</v>
          </cell>
          <cell r="C369" t="str">
            <v>CLE</v>
          </cell>
          <cell r="E369" t="str">
            <v>COL</v>
          </cell>
        </row>
        <row r="370">
          <cell r="A370" t="str">
            <v>GINKEL,Kevin</v>
          </cell>
          <cell r="B370" t="str">
            <v>P</v>
          </cell>
          <cell r="C370" t="str">
            <v>ARI</v>
          </cell>
          <cell r="E370" t="str">
            <v>NBO</v>
          </cell>
        </row>
        <row r="371">
          <cell r="A371" t="str">
            <v>GIOLITO,Lucas</v>
          </cell>
          <cell r="B371" t="str">
            <v>P</v>
          </cell>
          <cell r="C371" t="str">
            <v>CHW</v>
          </cell>
          <cell r="E371" t="str">
            <v>LVG</v>
          </cell>
        </row>
        <row r="372">
          <cell r="A372" t="str">
            <v>GIVENS,Mychal</v>
          </cell>
          <cell r="B372" t="str">
            <v>P</v>
          </cell>
          <cell r="C372" t="str">
            <v>CIN</v>
          </cell>
          <cell r="E372" t="str">
            <v>HUD</v>
          </cell>
        </row>
        <row r="373">
          <cell r="A373" t="str">
            <v>GLASNOW,Tyler</v>
          </cell>
          <cell r="B373" t="str">
            <v>P</v>
          </cell>
          <cell r="C373" t="str">
            <v>TBR</v>
          </cell>
          <cell r="E373" t="str">
            <v>BRO</v>
          </cell>
        </row>
        <row r="374">
          <cell r="A374" t="str">
            <v>GODLEY,Zack</v>
          </cell>
          <cell r="B374" t="str">
            <v>P</v>
          </cell>
          <cell r="C374" t="str">
            <v>MIL</v>
          </cell>
          <cell r="D374" t="str">
            <v>XC</v>
          </cell>
          <cell r="E374" t="str">
            <v>WAR</v>
          </cell>
        </row>
        <row r="375">
          <cell r="A375" t="str">
            <v>GOLDSCHMIDT,Paul</v>
          </cell>
          <cell r="B375" t="str">
            <v>IF</v>
          </cell>
          <cell r="C375" t="str">
            <v>STL</v>
          </cell>
          <cell r="E375" t="str">
            <v>WHT</v>
          </cell>
        </row>
        <row r="376">
          <cell r="A376" t="str">
            <v>GOMBER,Austin</v>
          </cell>
          <cell r="B376" t="str">
            <v>P</v>
          </cell>
          <cell r="C376" t="str">
            <v>COL</v>
          </cell>
          <cell r="E376" t="str">
            <v>MLR</v>
          </cell>
        </row>
        <row r="377">
          <cell r="A377" t="str">
            <v>GOMES,Yan</v>
          </cell>
          <cell r="B377" t="str">
            <v>C</v>
          </cell>
          <cell r="C377" t="str">
            <v>OAK</v>
          </cell>
          <cell r="E377" t="str">
            <v>KAN</v>
          </cell>
        </row>
        <row r="378">
          <cell r="A378" t="str">
            <v>GONSOLIN,Tony</v>
          </cell>
          <cell r="B378" t="str">
            <v>P</v>
          </cell>
          <cell r="C378" t="str">
            <v>LAD</v>
          </cell>
          <cell r="E378" t="str">
            <v>MID</v>
          </cell>
        </row>
        <row r="379">
          <cell r="A379" t="str">
            <v>GONZALEZ,Chi Chi</v>
          </cell>
          <cell r="B379" t="str">
            <v>P</v>
          </cell>
          <cell r="C379" t="str">
            <v>COL</v>
          </cell>
          <cell r="E379" t="str">
            <v>MUN</v>
          </cell>
        </row>
        <row r="380">
          <cell r="A380" t="str">
            <v>GONZALEZ,Erik</v>
          </cell>
          <cell r="B380" t="str">
            <v>IF</v>
          </cell>
          <cell r="C380" t="str">
            <v>PIT</v>
          </cell>
          <cell r="E380" t="str">
            <v>MID</v>
          </cell>
        </row>
        <row r="381">
          <cell r="A381" t="str">
            <v>GONZALEZ,Gio</v>
          </cell>
          <cell r="B381" t="str">
            <v>P</v>
          </cell>
          <cell r="C381" t="str">
            <v>*</v>
          </cell>
          <cell r="D381" t="str">
            <v>*</v>
          </cell>
          <cell r="E381" t="str">
            <v>RYE</v>
          </cell>
        </row>
        <row r="382">
          <cell r="A382" t="str">
            <v>GONZALEZ,Marwin</v>
          </cell>
          <cell r="B382" t="str">
            <v>IF</v>
          </cell>
          <cell r="C382" t="str">
            <v>HOU</v>
          </cell>
          <cell r="E382" t="str">
            <v>NBO</v>
          </cell>
        </row>
        <row r="383">
          <cell r="A383" t="str">
            <v>GONZALES,Marco</v>
          </cell>
          <cell r="B383" t="str">
            <v>P</v>
          </cell>
          <cell r="C383" t="str">
            <v>SEA</v>
          </cell>
          <cell r="E383" t="str">
            <v>BH</v>
          </cell>
        </row>
        <row r="384">
          <cell r="A384" t="str">
            <v>GONZALEZ,Victor</v>
          </cell>
          <cell r="B384" t="str">
            <v>P</v>
          </cell>
          <cell r="C384" t="str">
            <v>LAD</v>
          </cell>
          <cell r="E384" t="str">
            <v>HUD</v>
          </cell>
        </row>
        <row r="385">
          <cell r="A385" t="str">
            <v>GOODRUM,Niko</v>
          </cell>
          <cell r="B385" t="str">
            <v>IF</v>
          </cell>
          <cell r="C385" t="str">
            <v>DET</v>
          </cell>
          <cell r="E385" t="str">
            <v>NW</v>
          </cell>
        </row>
        <row r="386">
          <cell r="A386" t="str">
            <v>GOODWIN,Brian</v>
          </cell>
          <cell r="B386" t="str">
            <v>OF</v>
          </cell>
          <cell r="C386" t="str">
            <v>CHW</v>
          </cell>
          <cell r="E386" t="str">
            <v>NW</v>
          </cell>
        </row>
        <row r="387">
          <cell r="A387" t="str">
            <v>GORDON,Alex</v>
          </cell>
          <cell r="B387" t="str">
            <v>OF</v>
          </cell>
          <cell r="C387" t="str">
            <v>*</v>
          </cell>
          <cell r="D387" t="str">
            <v>*</v>
          </cell>
          <cell r="E387" t="str">
            <v>RIV</v>
          </cell>
        </row>
        <row r="388">
          <cell r="A388" t="str">
            <v>STRANGE-GORDON,Dee</v>
          </cell>
          <cell r="B388" t="str">
            <v>IF</v>
          </cell>
          <cell r="C388" t="str">
            <v>*</v>
          </cell>
          <cell r="D388" t="str">
            <v>*</v>
          </cell>
          <cell r="E388" t="str">
            <v>MUN</v>
          </cell>
        </row>
        <row r="389">
          <cell r="A389" t="str">
            <v>GORDON,Nick</v>
          </cell>
          <cell r="B389" t="str">
            <v>OF</v>
          </cell>
          <cell r="C389" t="str">
            <v>MIN</v>
          </cell>
          <cell r="E389" t="str">
            <v>MUN</v>
          </cell>
        </row>
        <row r="390">
          <cell r="A390" t="str">
            <v>GOSSELIN,Phil</v>
          </cell>
          <cell r="B390" t="str">
            <v>IF</v>
          </cell>
          <cell r="C390" t="str">
            <v>LAA</v>
          </cell>
          <cell r="E390" t="str">
            <v>HOB</v>
          </cell>
        </row>
        <row r="391">
          <cell r="A391" t="str">
            <v>GURRIEL,Yulieski</v>
          </cell>
          <cell r="B391" t="str">
            <v>IF</v>
          </cell>
          <cell r="C391" t="str">
            <v>HOU</v>
          </cell>
          <cell r="E391" t="str">
            <v>STM</v>
          </cell>
        </row>
        <row r="392">
          <cell r="A392" t="str">
            <v>GRANDAL,Yasmani</v>
          </cell>
          <cell r="B392" t="str">
            <v>C</v>
          </cell>
          <cell r="C392" t="str">
            <v>CHW</v>
          </cell>
          <cell r="E392" t="str">
            <v>STM</v>
          </cell>
        </row>
        <row r="393">
          <cell r="A393" t="str">
            <v>GRATEROL,Brusdar</v>
          </cell>
          <cell r="B393" t="str">
            <v>P</v>
          </cell>
          <cell r="C393" t="str">
            <v>LAD</v>
          </cell>
          <cell r="E393" t="str">
            <v>CAY</v>
          </cell>
        </row>
        <row r="394">
          <cell r="A394" t="str">
            <v>GRAVEMAN,Kendall</v>
          </cell>
          <cell r="B394" t="str">
            <v>P</v>
          </cell>
          <cell r="C394" t="str">
            <v>HOU</v>
          </cell>
          <cell r="E394" t="str">
            <v>WHT</v>
          </cell>
        </row>
        <row r="395">
          <cell r="A395" t="str">
            <v>GRAY,Jon</v>
          </cell>
          <cell r="B395" t="str">
            <v>P</v>
          </cell>
          <cell r="C395" t="str">
            <v>COL</v>
          </cell>
          <cell r="E395" t="str">
            <v>ZIO</v>
          </cell>
        </row>
        <row r="396">
          <cell r="A396" t="str">
            <v>GRAY,Josiah</v>
          </cell>
          <cell r="B396" t="str">
            <v>P</v>
          </cell>
          <cell r="C396" t="str">
            <v>WAS</v>
          </cell>
          <cell r="E396" t="str">
            <v>MUN</v>
          </cell>
        </row>
        <row r="397">
          <cell r="A397" t="str">
            <v>GRAY,Sonny</v>
          </cell>
          <cell r="B397" t="str">
            <v>P</v>
          </cell>
          <cell r="C397" t="str">
            <v>CIN</v>
          </cell>
          <cell r="E397" t="str">
            <v>KAN</v>
          </cell>
        </row>
        <row r="398">
          <cell r="A398" t="str">
            <v>GREEN,Chad</v>
          </cell>
          <cell r="B398" t="str">
            <v>P</v>
          </cell>
          <cell r="C398" t="str">
            <v>NYY</v>
          </cell>
          <cell r="E398" t="str">
            <v>WAR</v>
          </cell>
        </row>
        <row r="399">
          <cell r="A399" t="str">
            <v>GREENE,Conner</v>
          </cell>
          <cell r="B399" t="str">
            <v>P</v>
          </cell>
          <cell r="C399" t="str">
            <v>BAL</v>
          </cell>
          <cell r="E399" t="str">
            <v>MAR</v>
          </cell>
        </row>
        <row r="400">
          <cell r="A400" t="str">
            <v>GREENE,Shane</v>
          </cell>
          <cell r="B400" t="str">
            <v>P</v>
          </cell>
          <cell r="C400" t="str">
            <v>LAD</v>
          </cell>
          <cell r="D400" t="str">
            <v>XC</v>
          </cell>
          <cell r="E400" t="str">
            <v>MAR</v>
          </cell>
        </row>
        <row r="401">
          <cell r="A401" t="str">
            <v>GREGORIUS,Didi</v>
          </cell>
          <cell r="B401" t="str">
            <v>IF</v>
          </cell>
          <cell r="C401" t="str">
            <v>PHI</v>
          </cell>
          <cell r="E401" t="str">
            <v>HUD</v>
          </cell>
        </row>
        <row r="402">
          <cell r="A402" t="str">
            <v>GREINER,Grayson</v>
          </cell>
          <cell r="B402" t="str">
            <v>C</v>
          </cell>
          <cell r="C402" t="str">
            <v>DET</v>
          </cell>
          <cell r="D402" t="str">
            <v>XC</v>
          </cell>
          <cell r="E402" t="str">
            <v>KNX</v>
          </cell>
        </row>
        <row r="403">
          <cell r="A403" t="str">
            <v>GREINKE,Zack</v>
          </cell>
          <cell r="B403" t="str">
            <v>P</v>
          </cell>
          <cell r="C403" t="str">
            <v>HOU</v>
          </cell>
          <cell r="E403" t="str">
            <v>WAR</v>
          </cell>
        </row>
        <row r="404">
          <cell r="A404" t="str">
            <v>GRICHUK,Randal</v>
          </cell>
          <cell r="B404" t="str">
            <v>OF</v>
          </cell>
          <cell r="C404" t="str">
            <v>TOR</v>
          </cell>
          <cell r="E404" t="str">
            <v>HUD</v>
          </cell>
        </row>
        <row r="405">
          <cell r="A405" t="str">
            <v>GRISHAM,Trent</v>
          </cell>
          <cell r="B405" t="str">
            <v>OF</v>
          </cell>
          <cell r="C405" t="str">
            <v>SDP</v>
          </cell>
          <cell r="E405" t="str">
            <v>IND</v>
          </cell>
        </row>
        <row r="406">
          <cell r="A406" t="str">
            <v>GROSSMAN,Robbie</v>
          </cell>
          <cell r="B406" t="str">
            <v>OF</v>
          </cell>
          <cell r="C406" t="str">
            <v>DET</v>
          </cell>
          <cell r="E406" t="str">
            <v>CAY</v>
          </cell>
        </row>
        <row r="407">
          <cell r="A407" t="str">
            <v>GSELLMAN,Robert</v>
          </cell>
          <cell r="B407" t="str">
            <v>P</v>
          </cell>
          <cell r="C407" t="str">
            <v>NYM</v>
          </cell>
          <cell r="D407" t="str">
            <v>XC</v>
          </cell>
          <cell r="E407" t="str">
            <v>KNX</v>
          </cell>
        </row>
        <row r="408">
          <cell r="A408" t="str">
            <v>GUERRA,Deolis</v>
          </cell>
          <cell r="B408" t="str">
            <v>P</v>
          </cell>
          <cell r="C408" t="str">
            <v>OAK</v>
          </cell>
          <cell r="E408" t="str">
            <v>RCK</v>
          </cell>
        </row>
        <row r="409">
          <cell r="A409" t="str">
            <v>GUERRA,Javy A.</v>
          </cell>
          <cell r="B409" t="str">
            <v>P</v>
          </cell>
          <cell r="C409" t="str">
            <v>SDP</v>
          </cell>
          <cell r="D409" t="str">
            <v>XC</v>
          </cell>
          <cell r="E409" t="str">
            <v>BRO</v>
          </cell>
        </row>
        <row r="410">
          <cell r="A410" t="str">
            <v>GUERRA,Junior</v>
          </cell>
          <cell r="B410" t="str">
            <v>P</v>
          </cell>
          <cell r="C410" t="str">
            <v>LAA</v>
          </cell>
          <cell r="E410" t="str">
            <v>NW</v>
          </cell>
        </row>
        <row r="411">
          <cell r="A411" t="str">
            <v>GUERRERO,Vladimir Jr.</v>
          </cell>
          <cell r="B411" t="str">
            <v>IF</v>
          </cell>
          <cell r="C411" t="str">
            <v>TOR</v>
          </cell>
          <cell r="E411" t="str">
            <v>STM</v>
          </cell>
        </row>
        <row r="412">
          <cell r="A412" t="str">
            <v>GUILLORME,Luis</v>
          </cell>
          <cell r="B412" t="str">
            <v>IF</v>
          </cell>
          <cell r="C412" t="str">
            <v>NYM</v>
          </cell>
          <cell r="E412" t="str">
            <v>HUD</v>
          </cell>
        </row>
        <row r="413">
          <cell r="A413" t="str">
            <v>GURRIEL,Lourdes</v>
          </cell>
          <cell r="B413" t="str">
            <v>OF</v>
          </cell>
          <cell r="C413" t="str">
            <v>TOR</v>
          </cell>
          <cell r="E413" t="str">
            <v>COL</v>
          </cell>
        </row>
        <row r="414">
          <cell r="A414" t="str">
            <v>GUTIERREZ,Kelvin</v>
          </cell>
          <cell r="B414" t="str">
            <v>IF</v>
          </cell>
          <cell r="C414" t="str">
            <v>BAL</v>
          </cell>
          <cell r="E414" t="str">
            <v>BH</v>
          </cell>
        </row>
        <row r="415">
          <cell r="A415" t="str">
            <v>GUTIERREZ,Vladimir</v>
          </cell>
          <cell r="B415" t="str">
            <v>P</v>
          </cell>
          <cell r="C415" t="str">
            <v>CIN</v>
          </cell>
          <cell r="E415" t="str">
            <v>LVG</v>
          </cell>
        </row>
        <row r="416">
          <cell r="A416" t="str">
            <v>GUZMAN,Ronald</v>
          </cell>
          <cell r="B416" t="str">
            <v>IF</v>
          </cell>
          <cell r="C416" t="str">
            <v>TEX</v>
          </cell>
          <cell r="D416" t="str">
            <v>XC</v>
          </cell>
          <cell r="E416" t="str">
            <v>LVG</v>
          </cell>
        </row>
        <row r="417">
          <cell r="A417" t="str">
            <v>GYORKO,Jedd</v>
          </cell>
          <cell r="B417" t="str">
            <v>IF</v>
          </cell>
          <cell r="C417" t="str">
            <v>*</v>
          </cell>
          <cell r="D417" t="str">
            <v>*</v>
          </cell>
          <cell r="E417" t="str">
            <v>???</v>
          </cell>
        </row>
        <row r="418">
          <cell r="A418" t="str">
            <v>HAASE,Eric</v>
          </cell>
          <cell r="B418" t="str">
            <v>C</v>
          </cell>
          <cell r="C418" t="str">
            <v>DET</v>
          </cell>
          <cell r="E418" t="str">
            <v>RYE</v>
          </cell>
        </row>
        <row r="419">
          <cell r="A419" t="str">
            <v>HADER,Josh</v>
          </cell>
          <cell r="B419" t="str">
            <v>P</v>
          </cell>
          <cell r="C419" t="str">
            <v>MIL</v>
          </cell>
          <cell r="E419" t="str">
            <v>HUD</v>
          </cell>
        </row>
        <row r="420">
          <cell r="A420" t="str">
            <v>HAGGERTY,Sam</v>
          </cell>
          <cell r="B420" t="str">
            <v>OF</v>
          </cell>
          <cell r="C420" t="str">
            <v>SEA</v>
          </cell>
          <cell r="D420" t="str">
            <v>XC</v>
          </cell>
          <cell r="E420" t="str">
            <v>LVG</v>
          </cell>
        </row>
        <row r="421">
          <cell r="A421" t="str">
            <v>HAHN,Jesse</v>
          </cell>
          <cell r="B421" t="str">
            <v>P</v>
          </cell>
          <cell r="C421" t="str">
            <v>KCR</v>
          </cell>
          <cell r="D421" t="str">
            <v>XC</v>
          </cell>
          <cell r="E421" t="str">
            <v>RIV</v>
          </cell>
        </row>
        <row r="422">
          <cell r="A422" t="str">
            <v>HALE,David</v>
          </cell>
          <cell r="B422" t="str">
            <v>P</v>
          </cell>
          <cell r="C422" t="str">
            <v>PHI</v>
          </cell>
          <cell r="D422" t="str">
            <v>XC</v>
          </cell>
          <cell r="E422" t="str">
            <v>NW</v>
          </cell>
        </row>
        <row r="423">
          <cell r="A423" t="str">
            <v>HAMELS,Cole</v>
          </cell>
          <cell r="B423" t="str">
            <v>P</v>
          </cell>
          <cell r="C423" t="str">
            <v>*</v>
          </cell>
          <cell r="D423" t="str">
            <v>*</v>
          </cell>
          <cell r="E423" t="str">
            <v>MAR</v>
          </cell>
        </row>
        <row r="424">
          <cell r="A424" t="str">
            <v>HAMPSON,Garrett</v>
          </cell>
          <cell r="B424" t="str">
            <v>IF</v>
          </cell>
          <cell r="C424" t="str">
            <v>COL</v>
          </cell>
          <cell r="E424" t="str">
            <v>IND</v>
          </cell>
        </row>
        <row r="425">
          <cell r="A425" t="str">
            <v>HAND,Brad</v>
          </cell>
          <cell r="B425" t="str">
            <v>P</v>
          </cell>
          <cell r="C425" t="str">
            <v>NYM</v>
          </cell>
          <cell r="E425" t="str">
            <v>KAN</v>
          </cell>
        </row>
        <row r="426">
          <cell r="A426" t="str">
            <v>HANIGER,Mitch</v>
          </cell>
          <cell r="B426" t="str">
            <v>OF</v>
          </cell>
          <cell r="C426" t="str">
            <v>SEA</v>
          </cell>
          <cell r="E426" t="str">
            <v>ZIO</v>
          </cell>
        </row>
        <row r="427">
          <cell r="A427" t="str">
            <v>HAPP,Ian</v>
          </cell>
          <cell r="B427" t="str">
            <v>OF</v>
          </cell>
          <cell r="C427" t="str">
            <v>CHC</v>
          </cell>
          <cell r="E427" t="str">
            <v>MLR</v>
          </cell>
        </row>
        <row r="428">
          <cell r="A428" t="str">
            <v>HAPP,J.A.</v>
          </cell>
          <cell r="B428" t="str">
            <v>P</v>
          </cell>
          <cell r="C428" t="str">
            <v>STL</v>
          </cell>
          <cell r="E428" t="str">
            <v>BH</v>
          </cell>
        </row>
        <row r="429">
          <cell r="A429" t="str">
            <v>HARPER,Bryce</v>
          </cell>
          <cell r="B429" t="str">
            <v>OF</v>
          </cell>
          <cell r="C429" t="str">
            <v>PHI</v>
          </cell>
          <cell r="E429" t="str">
            <v>BH</v>
          </cell>
        </row>
        <row r="430">
          <cell r="A430" t="str">
            <v>HARPER,Ryne</v>
          </cell>
          <cell r="B430" t="str">
            <v>P</v>
          </cell>
          <cell r="C430" t="str">
            <v>WAS</v>
          </cell>
          <cell r="E430" t="str">
            <v>COL</v>
          </cell>
        </row>
        <row r="431">
          <cell r="A431" t="str">
            <v>HARRISON,Josh</v>
          </cell>
          <cell r="B431" t="str">
            <v>IF</v>
          </cell>
          <cell r="C431" t="str">
            <v>OAK</v>
          </cell>
          <cell r="E431" t="str">
            <v>WAR</v>
          </cell>
        </row>
        <row r="432">
          <cell r="A432" t="str">
            <v>HARRISON,Monte</v>
          </cell>
          <cell r="B432" t="str">
            <v>OF</v>
          </cell>
          <cell r="C432" t="str">
            <v>MIA</v>
          </cell>
          <cell r="D432" t="str">
            <v>XC</v>
          </cell>
          <cell r="E432" t="str">
            <v>NW</v>
          </cell>
        </row>
        <row r="433">
          <cell r="A433" t="str">
            <v>HARRIS,Will</v>
          </cell>
          <cell r="B433" t="str">
            <v>P</v>
          </cell>
          <cell r="C433" t="str">
            <v>WSN</v>
          </cell>
          <cell r="D433" t="str">
            <v>XC</v>
          </cell>
          <cell r="E433" t="str">
            <v>BRO</v>
          </cell>
        </row>
        <row r="434">
          <cell r="A434" t="str">
            <v>HARTLIEB,Geoff</v>
          </cell>
          <cell r="B434" t="str">
            <v>P</v>
          </cell>
          <cell r="C434" t="str">
            <v>NYM</v>
          </cell>
          <cell r="D434" t="str">
            <v>XC</v>
          </cell>
          <cell r="E434" t="str">
            <v>NBO</v>
          </cell>
        </row>
        <row r="435">
          <cell r="A435" t="str">
            <v>HARVEY,Hunter</v>
          </cell>
          <cell r="B435" t="str">
            <v>P</v>
          </cell>
          <cell r="C435" t="str">
            <v>BAL</v>
          </cell>
          <cell r="D435" t="str">
            <v>XC</v>
          </cell>
          <cell r="E435" t="str">
            <v>HUD</v>
          </cell>
        </row>
        <row r="436">
          <cell r="A436" t="str">
            <v>HARVEY,Matt</v>
          </cell>
          <cell r="B436" t="str">
            <v>P</v>
          </cell>
          <cell r="C436" t="str">
            <v>BAL</v>
          </cell>
          <cell r="E436" t="str">
            <v>HOB</v>
          </cell>
        </row>
        <row r="437">
          <cell r="A437" t="str">
            <v>HASELEY,Adam</v>
          </cell>
          <cell r="B437" t="str">
            <v>OF</v>
          </cell>
          <cell r="C437" t="str">
            <v>PHI</v>
          </cell>
          <cell r="D437" t="str">
            <v>XC</v>
          </cell>
          <cell r="E437" t="str">
            <v>-waivers-</v>
          </cell>
        </row>
        <row r="438">
          <cell r="A438" t="str">
            <v>HATCH,Tom</v>
          </cell>
          <cell r="B438" t="str">
            <v>P</v>
          </cell>
          <cell r="C438" t="str">
            <v>TOR</v>
          </cell>
          <cell r="D438" t="str">
            <v>XC</v>
          </cell>
          <cell r="E438" t="str">
            <v>RCK</v>
          </cell>
        </row>
        <row r="439">
          <cell r="A439" t="str">
            <v>HAYES,Ke'Bryan</v>
          </cell>
          <cell r="B439" t="str">
            <v>IF</v>
          </cell>
          <cell r="C439" t="str">
            <v>PIT</v>
          </cell>
          <cell r="E439" t="str">
            <v>CAY</v>
          </cell>
        </row>
        <row r="440">
          <cell r="A440" t="str">
            <v>HAYS,Austin</v>
          </cell>
          <cell r="B440" t="str">
            <v>OF</v>
          </cell>
          <cell r="C440" t="str">
            <v>BAL</v>
          </cell>
          <cell r="E440" t="str">
            <v>ZIO</v>
          </cell>
        </row>
        <row r="441">
          <cell r="A441" t="str">
            <v>HEANEY,Andrew</v>
          </cell>
          <cell r="B441" t="str">
            <v>P</v>
          </cell>
          <cell r="C441" t="str">
            <v>NYY</v>
          </cell>
          <cell r="E441" t="str">
            <v>HUD</v>
          </cell>
        </row>
        <row r="442">
          <cell r="A442" t="str">
            <v>HEARN,Taylor</v>
          </cell>
          <cell r="B442" t="str">
            <v>P</v>
          </cell>
          <cell r="C442" t="str">
            <v>TEX</v>
          </cell>
          <cell r="E442" t="str">
            <v>NW</v>
          </cell>
        </row>
        <row r="443">
          <cell r="A443" t="str">
            <v>HECHAVARRIA,Adeiny</v>
          </cell>
          <cell r="B443" t="str">
            <v>IF</v>
          </cell>
          <cell r="C443" t="str">
            <v>*</v>
          </cell>
          <cell r="D443" t="str">
            <v>*</v>
          </cell>
          <cell r="E443" t="str">
            <v>RIV</v>
          </cell>
        </row>
        <row r="444">
          <cell r="A444" t="str">
            <v>HEDGES,Austin</v>
          </cell>
          <cell r="B444" t="str">
            <v>C</v>
          </cell>
          <cell r="C444" t="str">
            <v>CLE</v>
          </cell>
          <cell r="E444" t="str">
            <v>STM</v>
          </cell>
        </row>
        <row r="445">
          <cell r="A445" t="str">
            <v>HEIM,Jonah</v>
          </cell>
          <cell r="B445" t="str">
            <v>C</v>
          </cell>
          <cell r="C445" t="str">
            <v>TEX</v>
          </cell>
          <cell r="E445" t="str">
            <v>HUD</v>
          </cell>
        </row>
        <row r="446">
          <cell r="A446" t="str">
            <v>HEINEMAN,Tyler</v>
          </cell>
          <cell r="B446" t="str">
            <v>C</v>
          </cell>
          <cell r="C446" t="str">
            <v>*</v>
          </cell>
          <cell r="D446" t="str">
            <v>*</v>
          </cell>
          <cell r="E446" t="str">
            <v>WAR</v>
          </cell>
        </row>
        <row r="447">
          <cell r="A447" t="str">
            <v>HELSLEY,Ryan</v>
          </cell>
          <cell r="B447" t="str">
            <v>P</v>
          </cell>
          <cell r="C447" t="str">
            <v>STL</v>
          </cell>
          <cell r="E447" t="str">
            <v>NW</v>
          </cell>
        </row>
        <row r="448">
          <cell r="A448" t="str">
            <v>HEMBREE,Heath</v>
          </cell>
          <cell r="B448" t="str">
            <v>P</v>
          </cell>
          <cell r="C448" t="str">
            <v>NYM</v>
          </cell>
          <cell r="E448" t="str">
            <v>COL</v>
          </cell>
        </row>
        <row r="449">
          <cell r="A449" t="str">
            <v>HENDRICKS,Kyle</v>
          </cell>
          <cell r="B449" t="str">
            <v>P</v>
          </cell>
          <cell r="C449" t="str">
            <v>CHC</v>
          </cell>
          <cell r="E449" t="str">
            <v>MUN</v>
          </cell>
        </row>
        <row r="450">
          <cell r="A450" t="str">
            <v>HENDRIKS,Liam</v>
          </cell>
          <cell r="B450" t="str">
            <v>P</v>
          </cell>
          <cell r="C450" t="str">
            <v>CHW</v>
          </cell>
          <cell r="E450" t="str">
            <v>WHT</v>
          </cell>
        </row>
        <row r="451">
          <cell r="A451" t="str">
            <v>HENDRIX,Ryan</v>
          </cell>
          <cell r="B451" t="str">
            <v>P</v>
          </cell>
          <cell r="C451" t="str">
            <v>CIN</v>
          </cell>
          <cell r="E451" t="str">
            <v>COL</v>
          </cell>
        </row>
        <row r="452">
          <cell r="A452" t="str">
            <v>HENTGES,Sam</v>
          </cell>
          <cell r="B452" t="str">
            <v>P</v>
          </cell>
          <cell r="C452" t="str">
            <v>CLE</v>
          </cell>
          <cell r="E452" t="str">
            <v>MID</v>
          </cell>
        </row>
        <row r="453">
          <cell r="A453" t="str">
            <v>HEREDIA,Guillermo</v>
          </cell>
          <cell r="B453" t="str">
            <v>OF</v>
          </cell>
          <cell r="C453" t="str">
            <v>ATL</v>
          </cell>
          <cell r="E453" t="str">
            <v>RYE</v>
          </cell>
        </row>
        <row r="454">
          <cell r="A454" t="str">
            <v>HERGET,Jimmy</v>
          </cell>
          <cell r="B454" t="str">
            <v>P</v>
          </cell>
          <cell r="C454" t="str">
            <v>LAA</v>
          </cell>
          <cell r="D454" t="str">
            <v>XC</v>
          </cell>
          <cell r="E454" t="str">
            <v>LVG</v>
          </cell>
        </row>
        <row r="455">
          <cell r="A455" t="str">
            <v>HERNANDEZ,Carlos</v>
          </cell>
          <cell r="B455" t="str">
            <v>P</v>
          </cell>
          <cell r="C455" t="str">
            <v>KCR</v>
          </cell>
          <cell r="E455" t="str">
            <v>MLR</v>
          </cell>
        </row>
        <row r="456">
          <cell r="A456" t="str">
            <v>HERNANDEZ,Cesar</v>
          </cell>
          <cell r="B456" t="str">
            <v>IF</v>
          </cell>
          <cell r="C456" t="str">
            <v>CHW</v>
          </cell>
          <cell r="E456" t="str">
            <v>RIV</v>
          </cell>
        </row>
        <row r="457">
          <cell r="A457" t="str">
            <v>HERNANDEZ,Darwinzon</v>
          </cell>
          <cell r="B457" t="str">
            <v>P</v>
          </cell>
          <cell r="C457" t="str">
            <v>BOS</v>
          </cell>
          <cell r="E457" t="str">
            <v>WHT</v>
          </cell>
        </row>
        <row r="458">
          <cell r="A458" t="str">
            <v>HERNANDEZ,Elieser</v>
          </cell>
          <cell r="B458" t="str">
            <v>P</v>
          </cell>
          <cell r="C458" t="str">
            <v>MIA</v>
          </cell>
          <cell r="E458" t="str">
            <v>LVG</v>
          </cell>
        </row>
        <row r="459">
          <cell r="A459" t="str">
            <v>HERNANDEZ,Enrique</v>
          </cell>
          <cell r="B459" t="str">
            <v>IF</v>
          </cell>
          <cell r="C459" t="str">
            <v>BOS</v>
          </cell>
          <cell r="E459" t="str">
            <v>KAN</v>
          </cell>
        </row>
        <row r="460">
          <cell r="A460" t="str">
            <v>HERNANDEZ,Jonathan</v>
          </cell>
          <cell r="B460" t="str">
            <v>P</v>
          </cell>
          <cell r="C460" t="str">
            <v>*</v>
          </cell>
          <cell r="D460" t="str">
            <v>*</v>
          </cell>
          <cell r="E460" t="str">
            <v>KAN</v>
          </cell>
        </row>
        <row r="461">
          <cell r="A461" t="str">
            <v>HERNANDEZ,Teoscar</v>
          </cell>
          <cell r="B461" t="str">
            <v>OF</v>
          </cell>
          <cell r="C461" t="str">
            <v>TOR</v>
          </cell>
          <cell r="E461" t="str">
            <v>NBO</v>
          </cell>
        </row>
        <row r="462">
          <cell r="A462" t="str">
            <v>HERNANDEZ,Yadiel</v>
          </cell>
          <cell r="B462" t="str">
            <v>OF</v>
          </cell>
          <cell r="C462" t="str">
            <v>WAS</v>
          </cell>
          <cell r="E462" t="str">
            <v>BH</v>
          </cell>
        </row>
        <row r="463">
          <cell r="A463" t="str">
            <v>HERNANDEZ,Yonny</v>
          </cell>
          <cell r="B463" t="str">
            <v>IF</v>
          </cell>
          <cell r="C463" t="str">
            <v>TEX</v>
          </cell>
          <cell r="E463" t="str">
            <v>NBO</v>
          </cell>
        </row>
        <row r="464">
          <cell r="A464" t="str">
            <v>HERRERA,Odubel</v>
          </cell>
          <cell r="B464" t="str">
            <v>OF</v>
          </cell>
          <cell r="C464" t="str">
            <v>PHI</v>
          </cell>
          <cell r="E464" t="str">
            <v>NW</v>
          </cell>
        </row>
        <row r="465">
          <cell r="A465" t="str">
            <v>HEUER,Codi</v>
          </cell>
          <cell r="B465" t="str">
            <v>P</v>
          </cell>
          <cell r="C465" t="str">
            <v>CHC</v>
          </cell>
          <cell r="E465" t="str">
            <v>WHT</v>
          </cell>
        </row>
        <row r="466">
          <cell r="A466" t="str">
            <v>HEYWARD,Jason</v>
          </cell>
          <cell r="B466" t="str">
            <v>OF</v>
          </cell>
          <cell r="C466" t="str">
            <v>CHC</v>
          </cell>
          <cell r="E466" t="str">
            <v>HOB</v>
          </cell>
        </row>
        <row r="467">
          <cell r="A467" t="str">
            <v>HICKS,Aaron</v>
          </cell>
          <cell r="B467" t="str">
            <v>OF</v>
          </cell>
          <cell r="C467" t="str">
            <v>NYY</v>
          </cell>
          <cell r="D467" t="str">
            <v>XC</v>
          </cell>
          <cell r="E467" t="str">
            <v>COL</v>
          </cell>
        </row>
        <row r="468">
          <cell r="A468" t="str">
            <v>HICKS,Jordan</v>
          </cell>
          <cell r="B468" t="str">
            <v>P</v>
          </cell>
          <cell r="C468" t="str">
            <v>STL</v>
          </cell>
          <cell r="D468" t="str">
            <v>XC</v>
          </cell>
          <cell r="E468" t="str">
            <v>STM</v>
          </cell>
        </row>
        <row r="469">
          <cell r="A469" t="str">
            <v>HIGASHIOKA,Kyle</v>
          </cell>
          <cell r="B469" t="str">
            <v>C</v>
          </cell>
          <cell r="C469" t="str">
            <v>NYY</v>
          </cell>
          <cell r="E469" t="str">
            <v>LVG</v>
          </cell>
        </row>
        <row r="470">
          <cell r="A470" t="str">
            <v>HILL,Cam</v>
          </cell>
          <cell r="B470" t="str">
            <v>P</v>
          </cell>
          <cell r="C470" t="str">
            <v>*</v>
          </cell>
          <cell r="D470" t="str">
            <v>*</v>
          </cell>
          <cell r="E470" t="str">
            <v>RYE</v>
          </cell>
        </row>
        <row r="471">
          <cell r="A471" t="str">
            <v>HILL,Derek</v>
          </cell>
          <cell r="B471" t="str">
            <v>OF</v>
          </cell>
          <cell r="C471" t="str">
            <v>DET</v>
          </cell>
          <cell r="E471" t="str">
            <v>HOB</v>
          </cell>
        </row>
        <row r="472">
          <cell r="A472" t="str">
            <v>HILLIARD,Sam</v>
          </cell>
          <cell r="B472" t="str">
            <v>OF</v>
          </cell>
          <cell r="C472" t="str">
            <v>COL</v>
          </cell>
          <cell r="E472" t="str">
            <v>RCK</v>
          </cell>
        </row>
        <row r="473">
          <cell r="A473" t="str">
            <v>HILL,Rich</v>
          </cell>
          <cell r="B473" t="str">
            <v>P</v>
          </cell>
          <cell r="C473" t="str">
            <v>NYM</v>
          </cell>
          <cell r="E473" t="str">
            <v>BRO</v>
          </cell>
        </row>
        <row r="474">
          <cell r="A474" t="str">
            <v>HILL,Tim</v>
          </cell>
          <cell r="B474" t="str">
            <v>P</v>
          </cell>
          <cell r="C474" t="str">
            <v>SDP</v>
          </cell>
          <cell r="E474" t="str">
            <v>LVG</v>
          </cell>
        </row>
        <row r="475">
          <cell r="A475" t="str">
            <v>HIURA,Keston</v>
          </cell>
          <cell r="B475" t="str">
            <v>IF</v>
          </cell>
          <cell r="C475" t="str">
            <v>MIL</v>
          </cell>
          <cell r="E475" t="str">
            <v>ZIO</v>
          </cell>
        </row>
        <row r="476">
          <cell r="A476" t="str">
            <v>HOERNER,Nico</v>
          </cell>
          <cell r="B476" t="str">
            <v>IF</v>
          </cell>
          <cell r="C476" t="str">
            <v>CHC</v>
          </cell>
          <cell r="E476" t="str">
            <v>MUN</v>
          </cell>
        </row>
        <row r="477">
          <cell r="A477" t="str">
            <v>HOFFMAN,Jeff</v>
          </cell>
          <cell r="B477" t="str">
            <v>P</v>
          </cell>
          <cell r="C477" t="str">
            <v>CIN</v>
          </cell>
          <cell r="E477" t="str">
            <v>RIV</v>
          </cell>
        </row>
        <row r="478">
          <cell r="A478" t="str">
            <v>HOLADAY,Bryan</v>
          </cell>
          <cell r="B478" t="str">
            <v>C</v>
          </cell>
          <cell r="C478" t="str">
            <v>ARI</v>
          </cell>
          <cell r="D478" t="str">
            <v>XC</v>
          </cell>
          <cell r="E478" t="str">
            <v>-waivers-</v>
          </cell>
        </row>
        <row r="479">
          <cell r="A479" t="str">
            <v>HOLDER,Jonathan</v>
          </cell>
          <cell r="B479" t="str">
            <v>P</v>
          </cell>
          <cell r="C479" t="str">
            <v>*</v>
          </cell>
          <cell r="D479" t="str">
            <v>*</v>
          </cell>
          <cell r="E479" t="str">
            <v>???</v>
          </cell>
        </row>
        <row r="480">
          <cell r="A480" t="str">
            <v>HOLLAND,Derek</v>
          </cell>
          <cell r="B480" t="str">
            <v>P</v>
          </cell>
          <cell r="C480" t="str">
            <v>DET</v>
          </cell>
          <cell r="E480" t="str">
            <v>MAR</v>
          </cell>
        </row>
        <row r="481">
          <cell r="A481" t="str">
            <v>HOLLAND,Greg</v>
          </cell>
          <cell r="B481" t="str">
            <v>P</v>
          </cell>
          <cell r="C481" t="str">
            <v>KCR</v>
          </cell>
          <cell r="E481" t="str">
            <v>MAR</v>
          </cell>
        </row>
        <row r="482">
          <cell r="A482" t="str">
            <v>HOLLOWAY,Jordan</v>
          </cell>
          <cell r="B482" t="str">
            <v>P</v>
          </cell>
          <cell r="C482" t="str">
            <v>MIA</v>
          </cell>
          <cell r="E482" t="str">
            <v>NW</v>
          </cell>
        </row>
        <row r="483">
          <cell r="A483" t="str">
            <v>HOLMES,Clay</v>
          </cell>
          <cell r="B483" t="str">
            <v>P</v>
          </cell>
          <cell r="C483" t="str">
            <v>NYY</v>
          </cell>
          <cell r="E483" t="str">
            <v>GC</v>
          </cell>
        </row>
        <row r="484">
          <cell r="A484" t="str">
            <v>HOLT,Brock</v>
          </cell>
          <cell r="B484" t="str">
            <v>IF</v>
          </cell>
          <cell r="C484" t="str">
            <v>TEX</v>
          </cell>
          <cell r="E484" t="str">
            <v>ZIO</v>
          </cell>
        </row>
        <row r="485">
          <cell r="A485" t="str">
            <v>HOSKINS,Rhys</v>
          </cell>
          <cell r="B485" t="str">
            <v>IF</v>
          </cell>
          <cell r="C485" t="str">
            <v>PHI</v>
          </cell>
          <cell r="E485" t="str">
            <v>COL</v>
          </cell>
        </row>
        <row r="486">
          <cell r="A486" t="str">
            <v>HOSMER,Eric</v>
          </cell>
          <cell r="B486" t="str">
            <v>IF</v>
          </cell>
          <cell r="C486" t="str">
            <v>SDP</v>
          </cell>
          <cell r="E486" t="str">
            <v>MID</v>
          </cell>
        </row>
        <row r="487">
          <cell r="A487" t="str">
            <v>HOUCK,Tanner</v>
          </cell>
          <cell r="B487" t="str">
            <v>P</v>
          </cell>
          <cell r="C487" t="str">
            <v>BOS</v>
          </cell>
          <cell r="E487" t="str">
            <v>STM</v>
          </cell>
        </row>
        <row r="488">
          <cell r="A488" t="str">
            <v>HOUSER,Adrian</v>
          </cell>
          <cell r="B488" t="str">
            <v>P</v>
          </cell>
          <cell r="C488" t="str">
            <v>MIL</v>
          </cell>
          <cell r="E488" t="str">
            <v>RYE</v>
          </cell>
        </row>
        <row r="489">
          <cell r="A489" t="str">
            <v>HOWARD,Sam</v>
          </cell>
          <cell r="B489" t="str">
            <v>P</v>
          </cell>
          <cell r="C489" t="str">
            <v>PIT</v>
          </cell>
          <cell r="E489" t="str">
            <v>GC</v>
          </cell>
        </row>
        <row r="490">
          <cell r="A490" t="str">
            <v>HOWARD,Spencer</v>
          </cell>
          <cell r="B490" t="str">
            <v>P</v>
          </cell>
          <cell r="C490" t="str">
            <v>TEX</v>
          </cell>
          <cell r="E490" t="str">
            <v>MUN</v>
          </cell>
        </row>
        <row r="491">
          <cell r="A491" t="str">
            <v>HOYT,James</v>
          </cell>
          <cell r="B491" t="str">
            <v>P</v>
          </cell>
          <cell r="C491" t="str">
            <v>LAA</v>
          </cell>
          <cell r="D491" t="str">
            <v>XC</v>
          </cell>
          <cell r="E491" t="str">
            <v>LVG</v>
          </cell>
        </row>
        <row r="492">
          <cell r="A492" t="str">
            <v>HUDSON,Daniel</v>
          </cell>
          <cell r="B492" t="str">
            <v>P</v>
          </cell>
          <cell r="C492" t="str">
            <v>SDP</v>
          </cell>
          <cell r="E492" t="str">
            <v>COL</v>
          </cell>
        </row>
        <row r="493">
          <cell r="A493" t="str">
            <v>HUDSON,Dakota</v>
          </cell>
          <cell r="B493" t="str">
            <v>P</v>
          </cell>
          <cell r="C493" t="str">
            <v>STL</v>
          </cell>
          <cell r="D493" t="str">
            <v>XC</v>
          </cell>
          <cell r="E493" t="str">
            <v>NBO</v>
          </cell>
        </row>
        <row r="494">
          <cell r="A494" t="str">
            <v>HUGHES,Jared</v>
          </cell>
          <cell r="B494" t="str">
            <v>P</v>
          </cell>
          <cell r="C494" t="str">
            <v>*</v>
          </cell>
          <cell r="D494" t="str">
            <v>*</v>
          </cell>
          <cell r="E494" t="str">
            <v>???</v>
          </cell>
        </row>
        <row r="495">
          <cell r="A495" t="str">
            <v>HUNTER,Tommy</v>
          </cell>
          <cell r="B495" t="str">
            <v>P</v>
          </cell>
          <cell r="C495" t="str">
            <v>NYM</v>
          </cell>
          <cell r="D495" t="str">
            <v>XC</v>
          </cell>
          <cell r="E495" t="str">
            <v>MID</v>
          </cell>
        </row>
        <row r="496">
          <cell r="A496" t="str">
            <v>IBANEZ,Andy</v>
          </cell>
          <cell r="B496" t="str">
            <v>IF</v>
          </cell>
          <cell r="C496" t="str">
            <v>TEX</v>
          </cell>
          <cell r="E496" t="str">
            <v>ZIO</v>
          </cell>
        </row>
        <row r="497">
          <cell r="A497" t="str">
            <v>IGLESIAS,Jose</v>
          </cell>
          <cell r="B497" t="str">
            <v>IF</v>
          </cell>
          <cell r="C497" t="str">
            <v>BOS</v>
          </cell>
          <cell r="E497" t="str">
            <v>IND</v>
          </cell>
        </row>
        <row r="498">
          <cell r="A498" t="str">
            <v>IGLESIAS,Raisel</v>
          </cell>
          <cell r="B498" t="str">
            <v>P</v>
          </cell>
          <cell r="C498" t="str">
            <v>LAA</v>
          </cell>
          <cell r="E498" t="str">
            <v>HUD</v>
          </cell>
        </row>
        <row r="499">
          <cell r="A499" t="str">
            <v>INDIA,Jonathan</v>
          </cell>
          <cell r="B499" t="str">
            <v>IF</v>
          </cell>
          <cell r="C499" t="str">
            <v>CIN</v>
          </cell>
          <cell r="E499" t="str">
            <v>MLR</v>
          </cell>
        </row>
        <row r="500">
          <cell r="A500" t="str">
            <v>IRVIN,Cole</v>
          </cell>
          <cell r="B500" t="str">
            <v>P</v>
          </cell>
          <cell r="C500" t="str">
            <v>OAK</v>
          </cell>
          <cell r="E500" t="str">
            <v>LVG</v>
          </cell>
        </row>
        <row r="501">
          <cell r="A501" t="str">
            <v>ISBEL,Kyle</v>
          </cell>
          <cell r="B501" t="str">
            <v>OF</v>
          </cell>
          <cell r="C501" t="str">
            <v>KCR</v>
          </cell>
          <cell r="E501" t="str">
            <v>BRO</v>
          </cell>
        </row>
        <row r="502">
          <cell r="A502" t="str">
            <v>JACKSON,Alex</v>
          </cell>
          <cell r="B502" t="str">
            <v>C</v>
          </cell>
          <cell r="C502" t="str">
            <v>MIA</v>
          </cell>
          <cell r="E502" t="str">
            <v>STM</v>
          </cell>
        </row>
        <row r="503">
          <cell r="A503" t="str">
            <v>JACKSON,Luke</v>
          </cell>
          <cell r="B503" t="str">
            <v>P</v>
          </cell>
          <cell r="C503" t="str">
            <v>ATL</v>
          </cell>
          <cell r="E503" t="str">
            <v>STM</v>
          </cell>
        </row>
        <row r="504">
          <cell r="A504" t="str">
            <v>JAMES,Josh</v>
          </cell>
          <cell r="B504" t="str">
            <v>P</v>
          </cell>
          <cell r="C504" t="str">
            <v>HOU</v>
          </cell>
          <cell r="D504" t="str">
            <v>XC</v>
          </cell>
          <cell r="E504" t="str">
            <v>CAY</v>
          </cell>
        </row>
        <row r="505">
          <cell r="A505" t="str">
            <v>JANKOWSKI,Travis</v>
          </cell>
          <cell r="B505" t="str">
            <v>OF</v>
          </cell>
          <cell r="C505" t="str">
            <v>PHI</v>
          </cell>
          <cell r="E505" t="str">
            <v>RYE</v>
          </cell>
        </row>
        <row r="506">
          <cell r="A506" t="str">
            <v>JANSEN,Danny</v>
          </cell>
          <cell r="B506" t="str">
            <v>C</v>
          </cell>
          <cell r="C506" t="str">
            <v>TOR</v>
          </cell>
          <cell r="E506" t="str">
            <v>CAY</v>
          </cell>
        </row>
        <row r="507">
          <cell r="A507" t="str">
            <v>JANSEN,Kenley</v>
          </cell>
          <cell r="B507" t="str">
            <v>P</v>
          </cell>
          <cell r="C507" t="str">
            <v>LAD</v>
          </cell>
          <cell r="E507" t="str">
            <v>ZIO</v>
          </cell>
        </row>
        <row r="508">
          <cell r="A508" t="str">
            <v>JAVIER,Cristian</v>
          </cell>
          <cell r="B508" t="str">
            <v>P</v>
          </cell>
          <cell r="C508" t="str">
            <v>HOU</v>
          </cell>
          <cell r="E508" t="str">
            <v>KAN</v>
          </cell>
        </row>
        <row r="509">
          <cell r="A509" t="str">
            <v>JAX,Griffin</v>
          </cell>
          <cell r="B509" t="str">
            <v>P</v>
          </cell>
          <cell r="C509" t="str">
            <v>MIN</v>
          </cell>
          <cell r="E509" t="str">
            <v>WHT</v>
          </cell>
        </row>
        <row r="510">
          <cell r="A510" t="str">
            <v>JEFFERS,Ryan</v>
          </cell>
          <cell r="B510" t="str">
            <v>C</v>
          </cell>
          <cell r="C510" t="str">
            <v>MIN</v>
          </cell>
          <cell r="E510" t="str">
            <v>KNX</v>
          </cell>
        </row>
        <row r="511">
          <cell r="A511" t="str">
            <v>JEFFRESS,Jeremy</v>
          </cell>
          <cell r="B511" t="str">
            <v>P</v>
          </cell>
          <cell r="C511" t="str">
            <v>*</v>
          </cell>
          <cell r="D511" t="str">
            <v>*</v>
          </cell>
          <cell r="E511" t="str">
            <v>???</v>
          </cell>
        </row>
        <row r="512">
          <cell r="A512" t="str">
            <v>JIMENEZ,Eloy</v>
          </cell>
          <cell r="B512" t="str">
            <v>OF</v>
          </cell>
          <cell r="C512" t="str">
            <v>CHW</v>
          </cell>
          <cell r="E512" t="str">
            <v>MAR</v>
          </cell>
        </row>
        <row r="513">
          <cell r="A513" t="str">
            <v>JIMENEZ,Joe</v>
          </cell>
          <cell r="B513" t="str">
            <v>P</v>
          </cell>
          <cell r="C513" t="str">
            <v>DET</v>
          </cell>
          <cell r="E513" t="str">
            <v>LVG</v>
          </cell>
        </row>
        <row r="514">
          <cell r="A514" t="str">
            <v>JOE,Connor</v>
          </cell>
          <cell r="B514" t="str">
            <v>OF</v>
          </cell>
          <cell r="C514" t="str">
            <v>COL</v>
          </cell>
          <cell r="E514" t="str">
            <v>KNX</v>
          </cell>
        </row>
        <row r="515">
          <cell r="A515" t="str">
            <v>JOHNSON,Pierce</v>
          </cell>
          <cell r="B515" t="str">
            <v>P</v>
          </cell>
          <cell r="C515" t="str">
            <v>SDP</v>
          </cell>
          <cell r="E515" t="str">
            <v>IND</v>
          </cell>
        </row>
        <row r="516">
          <cell r="A516" t="str">
            <v>JONES,Jacoby</v>
          </cell>
          <cell r="B516" t="str">
            <v>OF</v>
          </cell>
          <cell r="C516" t="str">
            <v>DET</v>
          </cell>
          <cell r="D516" t="str">
            <v>XC</v>
          </cell>
          <cell r="E516" t="str">
            <v>IND</v>
          </cell>
        </row>
        <row r="517">
          <cell r="A517" t="str">
            <v>JONES,Taylor</v>
          </cell>
          <cell r="B517" t="str">
            <v>IF</v>
          </cell>
          <cell r="C517" t="str">
            <v>HOU</v>
          </cell>
          <cell r="E517" t="str">
            <v>RYE</v>
          </cell>
        </row>
        <row r="518">
          <cell r="A518" t="str">
            <v>JOYCE,Matt</v>
          </cell>
          <cell r="B518" t="str">
            <v>OF</v>
          </cell>
          <cell r="C518" t="str">
            <v>PHI</v>
          </cell>
          <cell r="D518" t="str">
            <v>XC</v>
          </cell>
          <cell r="E518" t="str">
            <v>RYE</v>
          </cell>
        </row>
        <row r="519">
          <cell r="A519" t="str">
            <v>JUDGE,Aaron</v>
          </cell>
          <cell r="B519" t="str">
            <v>OF</v>
          </cell>
          <cell r="C519" t="str">
            <v>NYY</v>
          </cell>
          <cell r="E519" t="str">
            <v>HOB</v>
          </cell>
        </row>
        <row r="520">
          <cell r="A520" t="str">
            <v>JUNIS,Jakob</v>
          </cell>
          <cell r="B520" t="str">
            <v>P</v>
          </cell>
          <cell r="C520" t="str">
            <v>KCR</v>
          </cell>
          <cell r="D520" t="str">
            <v>XC</v>
          </cell>
          <cell r="E520" t="str">
            <v>GC</v>
          </cell>
        </row>
        <row r="521">
          <cell r="A521" t="str">
            <v>KAPRIELIAN,James</v>
          </cell>
          <cell r="B521" t="str">
            <v>P</v>
          </cell>
          <cell r="C521" t="str">
            <v>OAK</v>
          </cell>
          <cell r="E521" t="str">
            <v>BH</v>
          </cell>
        </row>
        <row r="522">
          <cell r="A522" t="str">
            <v>KARINCHAK,James</v>
          </cell>
          <cell r="B522" t="str">
            <v>P</v>
          </cell>
          <cell r="C522" t="str">
            <v>CLE</v>
          </cell>
          <cell r="E522" t="str">
            <v>NBO</v>
          </cell>
        </row>
        <row r="523">
          <cell r="A523" t="str">
            <v>KAY,Anthony</v>
          </cell>
          <cell r="B523" t="str">
            <v>P</v>
          </cell>
          <cell r="C523" t="str">
            <v>TOR</v>
          </cell>
          <cell r="D523" t="str">
            <v>XC</v>
          </cell>
          <cell r="E523" t="str">
            <v>GC</v>
          </cell>
        </row>
        <row r="524">
          <cell r="A524" t="str">
            <v>KELA,Keone</v>
          </cell>
          <cell r="B524" t="str">
            <v>P</v>
          </cell>
          <cell r="C524" t="str">
            <v>SDP</v>
          </cell>
          <cell r="D524" t="str">
            <v>XC</v>
          </cell>
          <cell r="E524" t="str">
            <v>MAR</v>
          </cell>
        </row>
        <row r="525">
          <cell r="A525" t="str">
            <v>KELENIC,Jarred</v>
          </cell>
          <cell r="B525" t="str">
            <v>OF</v>
          </cell>
          <cell r="C525" t="str">
            <v>SEA</v>
          </cell>
          <cell r="E525" t="str">
            <v>MUN</v>
          </cell>
        </row>
        <row r="526">
          <cell r="A526" t="str">
            <v>KELLER,Brad</v>
          </cell>
          <cell r="B526" t="str">
            <v>P</v>
          </cell>
          <cell r="C526" t="str">
            <v>KCR</v>
          </cell>
          <cell r="E526" t="str">
            <v>HUD</v>
          </cell>
        </row>
        <row r="527">
          <cell r="A527" t="str">
            <v>KELLER,Kyle</v>
          </cell>
          <cell r="B527" t="str">
            <v>P</v>
          </cell>
          <cell r="C527" t="str">
            <v>PIT</v>
          </cell>
          <cell r="E527" t="str">
            <v>KAN</v>
          </cell>
        </row>
        <row r="528">
          <cell r="A528" t="str">
            <v>KELLER,Mitch</v>
          </cell>
          <cell r="B528" t="str">
            <v>P</v>
          </cell>
          <cell r="C528" t="str">
            <v>PIT</v>
          </cell>
          <cell r="E528" t="str">
            <v>CAY</v>
          </cell>
        </row>
        <row r="529">
          <cell r="A529" t="str">
            <v>KELLY,Carson</v>
          </cell>
          <cell r="B529" t="str">
            <v>C</v>
          </cell>
          <cell r="C529" t="str">
            <v>ARI</v>
          </cell>
          <cell r="E529" t="str">
            <v>BRO</v>
          </cell>
        </row>
        <row r="530">
          <cell r="A530" t="str">
            <v>KELLY,Joe</v>
          </cell>
          <cell r="B530" t="str">
            <v>P</v>
          </cell>
          <cell r="C530" t="str">
            <v>LAD</v>
          </cell>
          <cell r="E530" t="str">
            <v>MAR</v>
          </cell>
        </row>
        <row r="531">
          <cell r="A531" t="str">
            <v>KELLY,Merrill</v>
          </cell>
          <cell r="B531" t="str">
            <v>P</v>
          </cell>
          <cell r="C531" t="str">
            <v>ARI</v>
          </cell>
          <cell r="E531" t="str">
            <v>COL</v>
          </cell>
        </row>
        <row r="532">
          <cell r="A532" t="str">
            <v>KEMP,Matt</v>
          </cell>
          <cell r="B532" t="str">
            <v>OF</v>
          </cell>
          <cell r="C532" t="str">
            <v>*</v>
          </cell>
          <cell r="D532" t="str">
            <v>*</v>
          </cell>
          <cell r="E532" t="str">
            <v>???</v>
          </cell>
        </row>
        <row r="533">
          <cell r="A533" t="str">
            <v>KEMP,Tony</v>
          </cell>
          <cell r="B533" t="str">
            <v>IF</v>
          </cell>
          <cell r="C533" t="str">
            <v>OAK</v>
          </cell>
          <cell r="E533" t="str">
            <v>RYE</v>
          </cell>
        </row>
        <row r="534">
          <cell r="A534" t="str">
            <v>KENDRICK,Howie</v>
          </cell>
          <cell r="B534" t="str">
            <v>IF</v>
          </cell>
          <cell r="C534" t="str">
            <v>*</v>
          </cell>
          <cell r="D534" t="str">
            <v>*</v>
          </cell>
          <cell r="E534" t="str">
            <v>???</v>
          </cell>
        </row>
        <row r="535">
          <cell r="A535" t="str">
            <v>KENNEDY,Ian</v>
          </cell>
          <cell r="B535" t="str">
            <v>P</v>
          </cell>
          <cell r="C535" t="str">
            <v>PHI</v>
          </cell>
          <cell r="E535" t="str">
            <v>GC</v>
          </cell>
        </row>
        <row r="536">
          <cell r="A536" t="str">
            <v>KEPLER,Max</v>
          </cell>
          <cell r="B536" t="str">
            <v>OF</v>
          </cell>
          <cell r="C536" t="str">
            <v>MIN</v>
          </cell>
          <cell r="E536" t="str">
            <v>RIV</v>
          </cell>
        </row>
        <row r="537">
          <cell r="A537" t="str">
            <v>KERSHAW,Clayton</v>
          </cell>
          <cell r="B537" t="str">
            <v>P</v>
          </cell>
          <cell r="C537" t="str">
            <v>LAD</v>
          </cell>
          <cell r="E537" t="str">
            <v>WHT</v>
          </cell>
        </row>
        <row r="538">
          <cell r="A538" t="str">
            <v>KEUCHEL,Dallas</v>
          </cell>
          <cell r="B538" t="str">
            <v>P</v>
          </cell>
          <cell r="C538" t="str">
            <v>CHW</v>
          </cell>
          <cell r="E538" t="str">
            <v>KAN</v>
          </cell>
        </row>
        <row r="539">
          <cell r="A539" t="str">
            <v>KIEBOOM,Carter</v>
          </cell>
          <cell r="B539" t="str">
            <v>IF</v>
          </cell>
          <cell r="C539" t="str">
            <v>WAS</v>
          </cell>
          <cell r="E539" t="str">
            <v>RCK</v>
          </cell>
        </row>
        <row r="540">
          <cell r="A540" t="str">
            <v>KIERMAIER,Kevin</v>
          </cell>
          <cell r="B540" t="str">
            <v>OF</v>
          </cell>
          <cell r="C540" t="str">
            <v>TBR</v>
          </cell>
          <cell r="E540" t="str">
            <v>COL</v>
          </cell>
        </row>
        <row r="541">
          <cell r="A541" t="str">
            <v>KIKUCHI,Yusei</v>
          </cell>
          <cell r="B541" t="str">
            <v>P</v>
          </cell>
          <cell r="C541" t="str">
            <v>SEA</v>
          </cell>
          <cell r="E541" t="str">
            <v>WAR</v>
          </cell>
        </row>
        <row r="542">
          <cell r="A542" t="str">
            <v>KIMBREL,Craig</v>
          </cell>
          <cell r="B542" t="str">
            <v>P</v>
          </cell>
          <cell r="C542" t="str">
            <v>CHW</v>
          </cell>
          <cell r="E542" t="str">
            <v>BRO</v>
          </cell>
        </row>
        <row r="543">
          <cell r="A543" t="str">
            <v>KIM,Ha-Seong</v>
          </cell>
          <cell r="B543" t="str">
            <v>IF</v>
          </cell>
          <cell r="C543" t="str">
            <v>SDP</v>
          </cell>
          <cell r="E543" t="str">
            <v>MUN</v>
          </cell>
        </row>
        <row r="544">
          <cell r="A544" t="str">
            <v>KIM,Kwang Hyun</v>
          </cell>
          <cell r="B544" t="str">
            <v>P</v>
          </cell>
          <cell r="C544" t="str">
            <v>STL</v>
          </cell>
          <cell r="E544" t="str">
            <v>BH</v>
          </cell>
        </row>
        <row r="545">
          <cell r="A545" t="str">
            <v>KINER-FALEFA,Isiah</v>
          </cell>
          <cell r="B545" t="str">
            <v>IF</v>
          </cell>
          <cell r="C545" t="str">
            <v>TEX</v>
          </cell>
          <cell r="E545" t="str">
            <v>MAR</v>
          </cell>
        </row>
        <row r="546">
          <cell r="A546" t="str">
            <v>KINGERY,Scott</v>
          </cell>
          <cell r="B546" t="str">
            <v>IF</v>
          </cell>
          <cell r="C546" t="str">
            <v>PHI</v>
          </cell>
          <cell r="D546" t="str">
            <v>XC</v>
          </cell>
          <cell r="E546" t="str">
            <v>NW</v>
          </cell>
        </row>
        <row r="547">
          <cell r="A547" t="str">
            <v>KING,John</v>
          </cell>
          <cell r="B547" t="str">
            <v>P</v>
          </cell>
          <cell r="C547" t="str">
            <v>TEX</v>
          </cell>
          <cell r="E547" t="str">
            <v>ZIO</v>
          </cell>
        </row>
        <row r="548">
          <cell r="A548" t="str">
            <v>KINLEY,Tyler</v>
          </cell>
          <cell r="B548" t="str">
            <v>P</v>
          </cell>
          <cell r="C548" t="str">
            <v>COL</v>
          </cell>
          <cell r="E548" t="str">
            <v>RIV</v>
          </cell>
        </row>
        <row r="549">
          <cell r="A549" t="str">
            <v>KINTZLER,Brandon</v>
          </cell>
          <cell r="B549" t="str">
            <v>P</v>
          </cell>
          <cell r="C549" t="str">
            <v>PHI</v>
          </cell>
          <cell r="E549" t="str">
            <v>COL</v>
          </cell>
        </row>
        <row r="550">
          <cell r="A550" t="str">
            <v>KIPNIS,Jason</v>
          </cell>
          <cell r="B550" t="str">
            <v>IF</v>
          </cell>
          <cell r="C550" t="str">
            <v>*</v>
          </cell>
          <cell r="D550" t="str">
            <v>*</v>
          </cell>
          <cell r="E550" t="str">
            <v>COL</v>
          </cell>
        </row>
        <row r="551">
          <cell r="A551" t="str">
            <v>KIRILLOFF,Alex</v>
          </cell>
          <cell r="B551" t="str">
            <v>OF</v>
          </cell>
          <cell r="C551" t="str">
            <v>MIN</v>
          </cell>
          <cell r="E551" t="str">
            <v>KNX</v>
          </cell>
        </row>
        <row r="552">
          <cell r="A552" t="str">
            <v>KIRK,Alejandro</v>
          </cell>
          <cell r="B552" t="str">
            <v>C</v>
          </cell>
          <cell r="C552" t="str">
            <v>TOR</v>
          </cell>
          <cell r="E552" t="str">
            <v>ZIO</v>
          </cell>
        </row>
        <row r="553">
          <cell r="A553" t="str">
            <v>KITTREDGE,Andrew</v>
          </cell>
          <cell r="B553" t="str">
            <v>P</v>
          </cell>
          <cell r="C553" t="str">
            <v>TBR</v>
          </cell>
          <cell r="E553" t="str">
            <v>KNX</v>
          </cell>
        </row>
        <row r="554">
          <cell r="A554" t="str">
            <v>KLUBER,Corey</v>
          </cell>
          <cell r="B554" t="str">
            <v>P</v>
          </cell>
          <cell r="C554" t="str">
            <v>NYY</v>
          </cell>
          <cell r="E554" t="str">
            <v>NBO</v>
          </cell>
        </row>
        <row r="555">
          <cell r="A555" t="str">
            <v>KNAPP,Andrew</v>
          </cell>
          <cell r="B555" t="str">
            <v>C</v>
          </cell>
          <cell r="C555" t="str">
            <v>PHI</v>
          </cell>
          <cell r="E555" t="str">
            <v>KAN</v>
          </cell>
        </row>
        <row r="556">
          <cell r="A556" t="str">
            <v>KNEBEL,Corey</v>
          </cell>
          <cell r="B556" t="str">
            <v>P</v>
          </cell>
          <cell r="C556" t="str">
            <v>LAD</v>
          </cell>
          <cell r="E556" t="str">
            <v>COL</v>
          </cell>
        </row>
        <row r="557">
          <cell r="A557" t="str">
            <v>KNIZNER,Andrew</v>
          </cell>
          <cell r="B557" t="str">
            <v>C</v>
          </cell>
          <cell r="C557" t="str">
            <v>STL</v>
          </cell>
          <cell r="E557" t="str">
            <v>IND</v>
          </cell>
        </row>
        <row r="558">
          <cell r="A558" t="str">
            <v>KOLAREK,Adam</v>
          </cell>
          <cell r="B558" t="str">
            <v>P</v>
          </cell>
          <cell r="C558" t="str">
            <v>OAK</v>
          </cell>
          <cell r="E558" t="str">
            <v>LVG</v>
          </cell>
        </row>
        <row r="559">
          <cell r="A559" t="str">
            <v>KOPECH,Michael</v>
          </cell>
          <cell r="B559" t="str">
            <v>P</v>
          </cell>
          <cell r="C559" t="str">
            <v>CHW</v>
          </cell>
          <cell r="E559" t="str">
            <v>KAN</v>
          </cell>
        </row>
        <row r="560">
          <cell r="A560" t="str">
            <v>KREMER,Dean</v>
          </cell>
          <cell r="B560" t="str">
            <v>P</v>
          </cell>
          <cell r="C560" t="str">
            <v>BAL</v>
          </cell>
          <cell r="E560" t="str">
            <v>BH</v>
          </cell>
        </row>
        <row r="561">
          <cell r="A561" t="str">
            <v>KUHL,Chad</v>
          </cell>
          <cell r="B561" t="str">
            <v>P</v>
          </cell>
          <cell r="C561" t="str">
            <v>PIT</v>
          </cell>
          <cell r="E561" t="str">
            <v>WHT</v>
          </cell>
        </row>
        <row r="562">
          <cell r="A562" t="str">
            <v>LAGARES,Juan</v>
          </cell>
          <cell r="B562" t="str">
            <v>OF</v>
          </cell>
          <cell r="C562" t="str">
            <v>LAA</v>
          </cell>
          <cell r="E562" t="str">
            <v>NW</v>
          </cell>
        </row>
        <row r="563">
          <cell r="A563" t="str">
            <v>LAKINS,Travis</v>
          </cell>
          <cell r="B563" t="str">
            <v>P</v>
          </cell>
          <cell r="C563" t="str">
            <v>BAL</v>
          </cell>
          <cell r="E563" t="str">
            <v>WHT</v>
          </cell>
        </row>
        <row r="564">
          <cell r="A564" t="str">
            <v>LAMB,Jake</v>
          </cell>
          <cell r="B564" t="str">
            <v>IF</v>
          </cell>
          <cell r="C564" t="str">
            <v>TOR</v>
          </cell>
          <cell r="E564" t="str">
            <v>RIV</v>
          </cell>
        </row>
        <row r="565">
          <cell r="A565" t="str">
            <v>LAMET,Dinelson</v>
          </cell>
          <cell r="B565" t="str">
            <v>P</v>
          </cell>
          <cell r="C565" t="str">
            <v>SDP</v>
          </cell>
          <cell r="E565" t="str">
            <v>MAR</v>
          </cell>
        </row>
        <row r="566">
          <cell r="A566" t="str">
            <v>LANGE,Alex</v>
          </cell>
          <cell r="B566" t="str">
            <v>P</v>
          </cell>
          <cell r="C566" t="str">
            <v>DET</v>
          </cell>
          <cell r="E566" t="str">
            <v>RYE</v>
          </cell>
        </row>
        <row r="567">
          <cell r="A567" t="str">
            <v>LARNACH,Trevor</v>
          </cell>
          <cell r="B567" t="str">
            <v>OF</v>
          </cell>
          <cell r="C567" t="str">
            <v>MIN</v>
          </cell>
          <cell r="E567" t="str">
            <v>MID</v>
          </cell>
        </row>
        <row r="568">
          <cell r="A568" t="str">
            <v>LA STELLA,Tommy</v>
          </cell>
          <cell r="B568" t="str">
            <v>IF</v>
          </cell>
          <cell r="C568" t="str">
            <v>SFG</v>
          </cell>
          <cell r="E568" t="str">
            <v>WAR</v>
          </cell>
        </row>
        <row r="569">
          <cell r="A569" t="str">
            <v>LAUER,Eric</v>
          </cell>
          <cell r="B569" t="str">
            <v>P</v>
          </cell>
          <cell r="C569" t="str">
            <v>MIL</v>
          </cell>
          <cell r="E569" t="str">
            <v>RCK</v>
          </cell>
        </row>
        <row r="570">
          <cell r="A570" t="str">
            <v>LAUREANO,Ramon</v>
          </cell>
          <cell r="B570" t="str">
            <v>OF</v>
          </cell>
          <cell r="C570" t="str">
            <v>OAK</v>
          </cell>
          <cell r="E570" t="str">
            <v>NBO</v>
          </cell>
        </row>
        <row r="571">
          <cell r="A571" t="str">
            <v>LEMAHIEU,D.J.</v>
          </cell>
          <cell r="B571" t="str">
            <v>IF</v>
          </cell>
          <cell r="C571" t="str">
            <v>NYY</v>
          </cell>
          <cell r="E571" t="str">
            <v>LVG</v>
          </cell>
        </row>
        <row r="572">
          <cell r="A572" t="str">
            <v>LEONE,Dominic</v>
          </cell>
          <cell r="B572" t="str">
            <v>P</v>
          </cell>
          <cell r="C572" t="str">
            <v>SFG</v>
          </cell>
          <cell r="E572" t="str">
            <v>MLR</v>
          </cell>
        </row>
        <row r="573">
          <cell r="A573" t="str">
            <v>LEON,Sandy</v>
          </cell>
          <cell r="B573" t="str">
            <v>C</v>
          </cell>
          <cell r="C573" t="str">
            <v>MIA</v>
          </cell>
          <cell r="E573" t="str">
            <v>KNX</v>
          </cell>
        </row>
        <row r="574">
          <cell r="A574" t="str">
            <v>LESTER,Jon</v>
          </cell>
          <cell r="B574" t="str">
            <v>P</v>
          </cell>
          <cell r="C574" t="str">
            <v>STL</v>
          </cell>
          <cell r="E574" t="str">
            <v>RIV</v>
          </cell>
        </row>
        <row r="575">
          <cell r="A575" t="str">
            <v>LEWIS,Kyle</v>
          </cell>
          <cell r="B575" t="str">
            <v>OF</v>
          </cell>
          <cell r="C575" t="str">
            <v>SEA</v>
          </cell>
          <cell r="E575" t="str">
            <v>GC</v>
          </cell>
        </row>
        <row r="576">
          <cell r="A576" t="str">
            <v>LINDBLOM,Josh</v>
          </cell>
          <cell r="B576" t="str">
            <v>P</v>
          </cell>
          <cell r="C576" t="str">
            <v>MIL</v>
          </cell>
          <cell r="D576" t="str">
            <v>XC</v>
          </cell>
          <cell r="E576" t="str">
            <v>COL</v>
          </cell>
        </row>
        <row r="577">
          <cell r="A577" t="str">
            <v>LINDOR,Francisco</v>
          </cell>
          <cell r="B577" t="str">
            <v>IF</v>
          </cell>
          <cell r="C577" t="str">
            <v>NYM</v>
          </cell>
          <cell r="E577" t="str">
            <v>HOB</v>
          </cell>
        </row>
        <row r="578">
          <cell r="A578" t="str">
            <v>LIN,Tzu-Wei</v>
          </cell>
          <cell r="B578" t="str">
            <v>IF</v>
          </cell>
          <cell r="C578" t="str">
            <v>MIN</v>
          </cell>
          <cell r="D578" t="str">
            <v>XC</v>
          </cell>
          <cell r="E578" t="str">
            <v>WAR</v>
          </cell>
        </row>
        <row r="579">
          <cell r="A579" t="str">
            <v>LITTELL,Zack</v>
          </cell>
          <cell r="B579" t="str">
            <v>P</v>
          </cell>
          <cell r="C579" t="str">
            <v>SFG</v>
          </cell>
          <cell r="E579" t="str">
            <v>RCK</v>
          </cell>
        </row>
        <row r="580">
          <cell r="A580" t="str">
            <v>LOAISIGA,Jonathan</v>
          </cell>
          <cell r="B580" t="str">
            <v>P</v>
          </cell>
          <cell r="C580" t="str">
            <v>NYY</v>
          </cell>
          <cell r="E580" t="str">
            <v>NW</v>
          </cell>
        </row>
        <row r="581">
          <cell r="A581" t="str">
            <v>LOCASTRO,Tim</v>
          </cell>
          <cell r="B581" t="str">
            <v>OF</v>
          </cell>
          <cell r="C581" t="str">
            <v>NYY</v>
          </cell>
          <cell r="D581" t="str">
            <v>XC</v>
          </cell>
          <cell r="E581" t="str">
            <v>NW</v>
          </cell>
        </row>
        <row r="582">
          <cell r="A582" t="str">
            <v>LONGORIA,Evan</v>
          </cell>
          <cell r="B582" t="str">
            <v>IF</v>
          </cell>
          <cell r="C582" t="str">
            <v>SFG</v>
          </cell>
          <cell r="E582" t="str">
            <v>WAR</v>
          </cell>
        </row>
        <row r="583">
          <cell r="A583" t="str">
            <v>LONG,Shed</v>
          </cell>
          <cell r="B583" t="str">
            <v>IF</v>
          </cell>
          <cell r="C583" t="str">
            <v>SEA</v>
          </cell>
          <cell r="D583" t="str">
            <v>XC</v>
          </cell>
          <cell r="E583" t="str">
            <v>-waivers-</v>
          </cell>
        </row>
        <row r="584">
          <cell r="A584" t="str">
            <v>LOPES,Tim</v>
          </cell>
          <cell r="B584" t="str">
            <v>OF</v>
          </cell>
          <cell r="C584" t="str">
            <v>MIL</v>
          </cell>
          <cell r="D584" t="str">
            <v>XC</v>
          </cell>
          <cell r="E584" t="str">
            <v>STM</v>
          </cell>
        </row>
        <row r="585">
          <cell r="A585" t="str">
            <v>LOPEZ,Jorge</v>
          </cell>
          <cell r="B585" t="str">
            <v>P</v>
          </cell>
          <cell r="C585" t="str">
            <v>BAL</v>
          </cell>
          <cell r="E585" t="str">
            <v>BH</v>
          </cell>
        </row>
        <row r="586">
          <cell r="A586" t="str">
            <v>LOPEZ,Nicky</v>
          </cell>
          <cell r="B586" t="str">
            <v>IF</v>
          </cell>
          <cell r="C586" t="str">
            <v>KCR</v>
          </cell>
          <cell r="E586" t="str">
            <v>WHT</v>
          </cell>
        </row>
        <row r="587">
          <cell r="A587" t="str">
            <v>LOPEZ,Pablo</v>
          </cell>
          <cell r="B587" t="str">
            <v>P</v>
          </cell>
          <cell r="C587" t="str">
            <v>MIA</v>
          </cell>
          <cell r="E587" t="str">
            <v>HUD</v>
          </cell>
        </row>
        <row r="588">
          <cell r="A588" t="str">
            <v>LOPEZ,Reynaldo</v>
          </cell>
          <cell r="B588" t="str">
            <v>P</v>
          </cell>
          <cell r="C588" t="str">
            <v>CHW</v>
          </cell>
          <cell r="E588" t="str">
            <v>RIV</v>
          </cell>
        </row>
        <row r="589">
          <cell r="A589" t="str">
            <v>LORENZEN,Michael</v>
          </cell>
          <cell r="B589" t="str">
            <v>P</v>
          </cell>
          <cell r="C589" t="str">
            <v>CIN</v>
          </cell>
          <cell r="E589" t="str">
            <v>ZIO</v>
          </cell>
        </row>
        <row r="590">
          <cell r="A590" t="str">
            <v>LOUP,Aaron</v>
          </cell>
          <cell r="B590" t="str">
            <v>P</v>
          </cell>
          <cell r="C590" t="str">
            <v>NYM</v>
          </cell>
          <cell r="E590" t="str">
            <v>MLR</v>
          </cell>
        </row>
        <row r="591">
          <cell r="A591" t="str">
            <v>LOWE,Brandon</v>
          </cell>
          <cell r="B591" t="str">
            <v>IF</v>
          </cell>
          <cell r="C591" t="str">
            <v>TBR</v>
          </cell>
          <cell r="E591" t="str">
            <v>CAY</v>
          </cell>
        </row>
        <row r="592">
          <cell r="A592" t="str">
            <v>LOWE,Nate</v>
          </cell>
          <cell r="B592" t="str">
            <v>IF</v>
          </cell>
          <cell r="C592" t="str">
            <v>TEX</v>
          </cell>
          <cell r="E592" t="str">
            <v>RCK</v>
          </cell>
        </row>
        <row r="593">
          <cell r="A593" t="str">
            <v>LOWRIE,Jed</v>
          </cell>
          <cell r="B593" t="str">
            <v>IF</v>
          </cell>
          <cell r="C593" t="str">
            <v>OAK</v>
          </cell>
          <cell r="E593" t="str">
            <v>MAR</v>
          </cell>
        </row>
        <row r="594">
          <cell r="A594" t="str">
            <v>LUCCHESI,Joey</v>
          </cell>
          <cell r="B594" t="str">
            <v>P</v>
          </cell>
          <cell r="C594" t="str">
            <v>NYM</v>
          </cell>
          <cell r="D594" t="str">
            <v>XC</v>
          </cell>
          <cell r="E594" t="str">
            <v>WHT</v>
          </cell>
        </row>
        <row r="595">
          <cell r="A595" t="str">
            <v>LUETGE,Lucas</v>
          </cell>
          <cell r="B595" t="str">
            <v>P</v>
          </cell>
          <cell r="C595" t="str">
            <v>NYY</v>
          </cell>
          <cell r="E595" t="str">
            <v>NW</v>
          </cell>
        </row>
        <row r="596">
          <cell r="A596" t="str">
            <v>LUGO,Seth</v>
          </cell>
          <cell r="B596" t="str">
            <v>P</v>
          </cell>
          <cell r="C596" t="str">
            <v>NYM</v>
          </cell>
          <cell r="E596" t="str">
            <v>STM</v>
          </cell>
        </row>
        <row r="597">
          <cell r="A597" t="str">
            <v>LUPLOW,Jordan</v>
          </cell>
          <cell r="B597" t="str">
            <v>OF</v>
          </cell>
          <cell r="C597" t="str">
            <v>TBR</v>
          </cell>
          <cell r="D597" t="str">
            <v>XC</v>
          </cell>
          <cell r="E597" t="str">
            <v>CAY</v>
          </cell>
        </row>
        <row r="598">
          <cell r="A598" t="str">
            <v>LUX,Gavin</v>
          </cell>
          <cell r="B598" t="str">
            <v>IF</v>
          </cell>
          <cell r="C598" t="str">
            <v>LAD</v>
          </cell>
          <cell r="E598" t="str">
            <v>CAY</v>
          </cell>
        </row>
        <row r="599">
          <cell r="A599" t="str">
            <v>LUZARDO,Jesus</v>
          </cell>
          <cell r="B599" t="str">
            <v>P</v>
          </cell>
          <cell r="C599" t="str">
            <v>MIA</v>
          </cell>
          <cell r="E599" t="str">
            <v>ZIO</v>
          </cell>
        </row>
        <row r="600">
          <cell r="A600" t="str">
            <v>LYLES,Jordan</v>
          </cell>
          <cell r="B600" t="str">
            <v>P</v>
          </cell>
          <cell r="C600" t="str">
            <v>TEX</v>
          </cell>
          <cell r="E600" t="str">
            <v>RIV</v>
          </cell>
        </row>
        <row r="601">
          <cell r="A601" t="str">
            <v>LYNCH,Daniel</v>
          </cell>
          <cell r="B601" t="str">
            <v>P</v>
          </cell>
          <cell r="C601" t="str">
            <v>KCR</v>
          </cell>
          <cell r="E601" t="str">
            <v>NBO</v>
          </cell>
        </row>
        <row r="602">
          <cell r="A602" t="str">
            <v>LYNN,Lance</v>
          </cell>
          <cell r="B602" t="str">
            <v>P</v>
          </cell>
          <cell r="C602" t="str">
            <v>CHW</v>
          </cell>
          <cell r="E602" t="str">
            <v>WHT</v>
          </cell>
        </row>
        <row r="603">
          <cell r="A603" t="str">
            <v>MACHADO,Andres</v>
          </cell>
          <cell r="B603" t="str">
            <v>P</v>
          </cell>
          <cell r="C603" t="str">
            <v>WAS</v>
          </cell>
          <cell r="E603" t="str">
            <v>MLR</v>
          </cell>
        </row>
        <row r="604">
          <cell r="A604" t="str">
            <v>MACHADO,Manny</v>
          </cell>
          <cell r="B604" t="str">
            <v>IF</v>
          </cell>
          <cell r="C604" t="str">
            <v>SDP</v>
          </cell>
          <cell r="E604" t="str">
            <v>BRO</v>
          </cell>
        </row>
        <row r="605">
          <cell r="A605" t="str">
            <v>MACHIN,Vimael</v>
          </cell>
          <cell r="B605" t="str">
            <v>IF</v>
          </cell>
          <cell r="C605" t="str">
            <v>OAK</v>
          </cell>
          <cell r="D605" t="str">
            <v>XC</v>
          </cell>
          <cell r="E605" t="str">
            <v>MLR</v>
          </cell>
        </row>
        <row r="606">
          <cell r="A606" t="str">
            <v>MADRIGAL,Nick</v>
          </cell>
          <cell r="B606" t="str">
            <v>IF</v>
          </cell>
          <cell r="C606" t="str">
            <v>CHW</v>
          </cell>
          <cell r="E606" t="str">
            <v>MAR</v>
          </cell>
        </row>
        <row r="607">
          <cell r="A607" t="str">
            <v>MAEDA,Kenta</v>
          </cell>
          <cell r="B607" t="str">
            <v>P</v>
          </cell>
          <cell r="C607" t="str">
            <v>MIN</v>
          </cell>
          <cell r="E607" t="str">
            <v>HOB</v>
          </cell>
        </row>
        <row r="608">
          <cell r="A608" t="str">
            <v>MAHLE,Tyler</v>
          </cell>
          <cell r="B608" t="str">
            <v>P</v>
          </cell>
          <cell r="C608" t="str">
            <v>CIN</v>
          </cell>
          <cell r="E608" t="str">
            <v>LVG</v>
          </cell>
        </row>
        <row r="609">
          <cell r="A609" t="str">
            <v>MALDONADO,Martin</v>
          </cell>
          <cell r="B609" t="str">
            <v>C</v>
          </cell>
          <cell r="C609" t="str">
            <v>HOU</v>
          </cell>
          <cell r="E609" t="str">
            <v>BRO</v>
          </cell>
        </row>
        <row r="610">
          <cell r="A610" t="str">
            <v>MANAEA,Sean</v>
          </cell>
          <cell r="B610" t="str">
            <v>P</v>
          </cell>
          <cell r="C610" t="str">
            <v>OAK</v>
          </cell>
          <cell r="E610" t="str">
            <v>COL</v>
          </cell>
        </row>
        <row r="611">
          <cell r="A611" t="str">
            <v>MANCINI,Trey</v>
          </cell>
          <cell r="B611" t="str">
            <v>OF</v>
          </cell>
          <cell r="C611" t="str">
            <v>BAL</v>
          </cell>
          <cell r="E611" t="str">
            <v>ZIO</v>
          </cell>
        </row>
        <row r="612">
          <cell r="A612" t="str">
            <v>MANNING,Matt</v>
          </cell>
          <cell r="B612" t="str">
            <v>P</v>
          </cell>
          <cell r="C612" t="str">
            <v>DET</v>
          </cell>
          <cell r="E612" t="str">
            <v>MAR</v>
          </cell>
        </row>
        <row r="613">
          <cell r="A613" t="str">
            <v>MANOAH,Alek</v>
          </cell>
          <cell r="B613" t="str">
            <v>P</v>
          </cell>
          <cell r="C613" t="str">
            <v>TOR</v>
          </cell>
          <cell r="E613" t="str">
            <v>CAY</v>
          </cell>
        </row>
        <row r="614">
          <cell r="A614" t="str">
            <v>MANTIPLY,Joe</v>
          </cell>
          <cell r="B614" t="str">
            <v>P</v>
          </cell>
          <cell r="C614" t="str">
            <v>ARI</v>
          </cell>
          <cell r="E614" t="str">
            <v>IND</v>
          </cell>
        </row>
        <row r="615">
          <cell r="A615" t="str">
            <v>MAPLES,Dillon</v>
          </cell>
          <cell r="B615" t="str">
            <v>P</v>
          </cell>
          <cell r="C615" t="str">
            <v>CHC</v>
          </cell>
          <cell r="E615" t="str">
            <v>IND</v>
          </cell>
        </row>
        <row r="616">
          <cell r="A616" t="str">
            <v>MARGEVICIUS,Nick</v>
          </cell>
          <cell r="B616" t="str">
            <v>P</v>
          </cell>
          <cell r="C616" t="str">
            <v>SEA</v>
          </cell>
          <cell r="D616" t="str">
            <v>XC</v>
          </cell>
          <cell r="E616" t="str">
            <v>MID</v>
          </cell>
        </row>
        <row r="617">
          <cell r="A617" t="str">
            <v>MARGOT,Manuel</v>
          </cell>
          <cell r="B617" t="str">
            <v>OF</v>
          </cell>
          <cell r="C617" t="str">
            <v>TBR</v>
          </cell>
          <cell r="E617" t="str">
            <v>KNX</v>
          </cell>
        </row>
        <row r="618">
          <cell r="A618" t="str">
            <v>MARISNICK,Jake</v>
          </cell>
          <cell r="B618" t="str">
            <v>OF</v>
          </cell>
          <cell r="C618" t="str">
            <v>SDP</v>
          </cell>
          <cell r="E618" t="str">
            <v>HOB</v>
          </cell>
        </row>
        <row r="619">
          <cell r="A619" t="str">
            <v>MARKAKIS,Nick</v>
          </cell>
          <cell r="B619" t="str">
            <v>OF</v>
          </cell>
          <cell r="C619" t="str">
            <v>*</v>
          </cell>
          <cell r="D619" t="str">
            <v>*</v>
          </cell>
          <cell r="E619" t="str">
            <v>???</v>
          </cell>
        </row>
        <row r="620">
          <cell r="A620" t="str">
            <v>MARMOLEJOS,Jose</v>
          </cell>
          <cell r="B620" t="str">
            <v>OF</v>
          </cell>
          <cell r="C620" t="str">
            <v>SEA</v>
          </cell>
          <cell r="D620" t="str">
            <v>XC</v>
          </cell>
          <cell r="E620" t="str">
            <v>MAR</v>
          </cell>
        </row>
        <row r="621">
          <cell r="A621" t="str">
            <v>MARQUEZ,German</v>
          </cell>
          <cell r="B621" t="str">
            <v>P</v>
          </cell>
          <cell r="C621" t="str">
            <v>COL</v>
          </cell>
          <cell r="E621" t="str">
            <v>MAR</v>
          </cell>
        </row>
        <row r="622">
          <cell r="A622" t="str">
            <v>MARSH,Brandon</v>
          </cell>
          <cell r="B622" t="str">
            <v>OF</v>
          </cell>
          <cell r="C622" t="str">
            <v>LAA</v>
          </cell>
          <cell r="E622" t="str">
            <v>MAR</v>
          </cell>
        </row>
        <row r="623">
          <cell r="A623" t="str">
            <v>MARSHALL,Evan</v>
          </cell>
          <cell r="B623" t="str">
            <v>P</v>
          </cell>
          <cell r="C623" t="str">
            <v>CHW</v>
          </cell>
          <cell r="D623" t="str">
            <v>XC</v>
          </cell>
          <cell r="E623" t="str">
            <v>BH</v>
          </cell>
        </row>
        <row r="624">
          <cell r="A624" t="str">
            <v>MARTE,Ketel</v>
          </cell>
          <cell r="B624" t="str">
            <v>IF</v>
          </cell>
          <cell r="C624" t="str">
            <v>ARI</v>
          </cell>
          <cell r="E624" t="str">
            <v>COL</v>
          </cell>
        </row>
        <row r="625">
          <cell r="A625" t="str">
            <v>MARTE,Starling</v>
          </cell>
          <cell r="B625" t="str">
            <v>OF</v>
          </cell>
          <cell r="C625" t="str">
            <v>OAK</v>
          </cell>
          <cell r="E625" t="str">
            <v>MAR</v>
          </cell>
        </row>
        <row r="626">
          <cell r="A626" t="str">
            <v>MARTIN,Brett</v>
          </cell>
          <cell r="B626" t="str">
            <v>P</v>
          </cell>
          <cell r="C626" t="str">
            <v>TEX</v>
          </cell>
          <cell r="E626" t="str">
            <v>KNX</v>
          </cell>
        </row>
        <row r="627">
          <cell r="A627" t="str">
            <v>MARTINEZ,Carlos</v>
          </cell>
          <cell r="B627" t="str">
            <v>P</v>
          </cell>
          <cell r="C627" t="str">
            <v>STL</v>
          </cell>
          <cell r="E627" t="str">
            <v>HUD</v>
          </cell>
        </row>
        <row r="628">
          <cell r="A628" t="str">
            <v>MARTIN,Chris</v>
          </cell>
          <cell r="B628" t="str">
            <v>P</v>
          </cell>
          <cell r="C628" t="str">
            <v>ATL</v>
          </cell>
          <cell r="E628" t="str">
            <v>LVG</v>
          </cell>
        </row>
        <row r="629">
          <cell r="A629" t="str">
            <v>MARTINEZ,J.D.</v>
          </cell>
          <cell r="B629" t="str">
            <v>OF</v>
          </cell>
          <cell r="C629" t="str">
            <v>BOS</v>
          </cell>
          <cell r="E629" t="str">
            <v>MLR</v>
          </cell>
        </row>
        <row r="630">
          <cell r="A630" t="str">
            <v>MATEO,Jorge</v>
          </cell>
          <cell r="B630" t="str">
            <v>IF</v>
          </cell>
          <cell r="C630" t="str">
            <v>BAL</v>
          </cell>
          <cell r="E630" t="str">
            <v>COL</v>
          </cell>
        </row>
        <row r="631">
          <cell r="A631" t="str">
            <v>MATHIS,Jeff</v>
          </cell>
          <cell r="B631" t="str">
            <v>C</v>
          </cell>
          <cell r="C631" t="str">
            <v>ATL</v>
          </cell>
          <cell r="D631" t="str">
            <v>XC</v>
          </cell>
          <cell r="E631" t="str">
            <v>LVG</v>
          </cell>
        </row>
        <row r="632">
          <cell r="A632" t="str">
            <v>MATHIAS,Mark</v>
          </cell>
          <cell r="B632" t="str">
            <v>OF</v>
          </cell>
          <cell r="C632" t="str">
            <v>*</v>
          </cell>
          <cell r="D632" t="str">
            <v>*</v>
          </cell>
          <cell r="E632" t="str">
            <v>KAN</v>
          </cell>
        </row>
        <row r="633">
          <cell r="A633" t="str">
            <v>MATON,Nick</v>
          </cell>
          <cell r="B633" t="str">
            <v>IF</v>
          </cell>
          <cell r="C633" t="str">
            <v>PHI</v>
          </cell>
          <cell r="E633" t="str">
            <v>HOB</v>
          </cell>
        </row>
        <row r="634">
          <cell r="A634" t="str">
            <v>MATON,Phil</v>
          </cell>
          <cell r="B634" t="str">
            <v>P</v>
          </cell>
          <cell r="C634" t="str">
            <v>HOU</v>
          </cell>
          <cell r="E634" t="str">
            <v>LVG</v>
          </cell>
        </row>
        <row r="635">
          <cell r="A635" t="str">
            <v>MATZEK,Tyler</v>
          </cell>
          <cell r="B635" t="str">
            <v>P</v>
          </cell>
          <cell r="C635" t="str">
            <v>ATL</v>
          </cell>
          <cell r="E635" t="str">
            <v>RCK</v>
          </cell>
        </row>
        <row r="636">
          <cell r="A636" t="str">
            <v>MATZ,Steven</v>
          </cell>
          <cell r="B636" t="str">
            <v>P</v>
          </cell>
          <cell r="C636" t="str">
            <v>TOR</v>
          </cell>
          <cell r="E636" t="str">
            <v>ZIO</v>
          </cell>
        </row>
        <row r="637">
          <cell r="A637" t="str">
            <v>MAYBIN,Cameron</v>
          </cell>
          <cell r="B637" t="str">
            <v>OF</v>
          </cell>
          <cell r="C637" t="str">
            <v>NYM</v>
          </cell>
          <cell r="D637" t="str">
            <v>XC</v>
          </cell>
          <cell r="E637" t="str">
            <v>-waivers-</v>
          </cell>
        </row>
        <row r="638">
          <cell r="A638" t="str">
            <v>MAY,Dustin</v>
          </cell>
          <cell r="B638" t="str">
            <v>P</v>
          </cell>
          <cell r="C638" t="str">
            <v>LAD</v>
          </cell>
          <cell r="D638" t="str">
            <v>XC</v>
          </cell>
          <cell r="E638" t="str">
            <v>MID</v>
          </cell>
        </row>
        <row r="639">
          <cell r="A639" t="str">
            <v>MAYERS,Mike</v>
          </cell>
          <cell r="B639" t="str">
            <v>P</v>
          </cell>
          <cell r="C639" t="str">
            <v>LAA</v>
          </cell>
          <cell r="E639" t="str">
            <v>BH</v>
          </cell>
        </row>
        <row r="640">
          <cell r="A640" t="str">
            <v>MAYFIELD,Jack</v>
          </cell>
          <cell r="B640" t="str">
            <v>IF</v>
          </cell>
          <cell r="C640" t="str">
            <v>LAA</v>
          </cell>
          <cell r="E640" t="str">
            <v>WAR</v>
          </cell>
        </row>
        <row r="641">
          <cell r="A641" t="str">
            <v>MAY,Trevor</v>
          </cell>
          <cell r="B641" t="str">
            <v>P</v>
          </cell>
          <cell r="C641" t="str">
            <v>NYM</v>
          </cell>
          <cell r="E641" t="str">
            <v>KNX</v>
          </cell>
        </row>
        <row r="642">
          <cell r="A642" t="str">
            <v>MAYZA,Tim</v>
          </cell>
          <cell r="B642" t="str">
            <v>P</v>
          </cell>
          <cell r="C642" t="str">
            <v>TOR</v>
          </cell>
          <cell r="E642" t="str">
            <v>KNX</v>
          </cell>
        </row>
        <row r="643">
          <cell r="A643" t="str">
            <v>MAZARA,Nomar</v>
          </cell>
          <cell r="B643" t="str">
            <v>OF</v>
          </cell>
          <cell r="C643" t="str">
            <v>DET</v>
          </cell>
          <cell r="E643" t="str">
            <v>ZIO</v>
          </cell>
        </row>
        <row r="644">
          <cell r="A644" t="str">
            <v>MAZZA,Chris</v>
          </cell>
          <cell r="B644" t="str">
            <v>P</v>
          </cell>
          <cell r="C644" t="str">
            <v>TBR</v>
          </cell>
          <cell r="D644" t="str">
            <v>XC</v>
          </cell>
          <cell r="E644" t="str">
            <v>RIV</v>
          </cell>
        </row>
        <row r="645">
          <cell r="A645" t="str">
            <v>MCBROOM,Ryan</v>
          </cell>
          <cell r="B645" t="str">
            <v>IF</v>
          </cell>
          <cell r="C645" t="str">
            <v>KCR</v>
          </cell>
          <cell r="D645" t="str">
            <v>XC</v>
          </cell>
          <cell r="E645" t="str">
            <v>KAN</v>
          </cell>
        </row>
        <row r="646">
          <cell r="A646" t="str">
            <v>MCCANN,James</v>
          </cell>
          <cell r="B646" t="str">
            <v>C</v>
          </cell>
          <cell r="C646" t="str">
            <v>NYM</v>
          </cell>
          <cell r="E646" t="str">
            <v>HOB</v>
          </cell>
        </row>
        <row r="647">
          <cell r="A647" t="str">
            <v>MCCARTHY,Jake</v>
          </cell>
          <cell r="B647" t="str">
            <v>OF</v>
          </cell>
          <cell r="C647" t="str">
            <v>ARI</v>
          </cell>
          <cell r="E647" t="str">
            <v>NBO</v>
          </cell>
        </row>
        <row r="648">
          <cell r="A648" t="str">
            <v>MCCLANAHAN,Shane</v>
          </cell>
          <cell r="B648" t="str">
            <v>P</v>
          </cell>
          <cell r="C648" t="str">
            <v>TBR</v>
          </cell>
          <cell r="E648" t="str">
            <v>MID</v>
          </cell>
        </row>
        <row r="649">
          <cell r="A649" t="str">
            <v>MCCORMICK,Chas</v>
          </cell>
          <cell r="B649" t="str">
            <v>OF</v>
          </cell>
          <cell r="C649" t="str">
            <v>HOU</v>
          </cell>
          <cell r="E649" t="str">
            <v>NW</v>
          </cell>
        </row>
        <row r="650">
          <cell r="A650" t="str">
            <v>MCCULLERS,Lance Jr.</v>
          </cell>
          <cell r="B650" t="str">
            <v>P</v>
          </cell>
          <cell r="C650" t="str">
            <v>HOU</v>
          </cell>
          <cell r="E650" t="str">
            <v>BH</v>
          </cell>
        </row>
        <row r="651">
          <cell r="A651" t="str">
            <v>MCCUTCHEN,Andrew</v>
          </cell>
          <cell r="B651" t="str">
            <v>OF</v>
          </cell>
          <cell r="C651" t="str">
            <v>PHI</v>
          </cell>
          <cell r="E651" t="str">
            <v>HUD</v>
          </cell>
        </row>
        <row r="652">
          <cell r="A652" t="str">
            <v>MCFARLAND,T.J.</v>
          </cell>
          <cell r="B652" t="str">
            <v>P</v>
          </cell>
          <cell r="C652" t="str">
            <v>STL</v>
          </cell>
          <cell r="E652" t="str">
            <v>RYE</v>
          </cell>
        </row>
        <row r="653">
          <cell r="A653" t="str">
            <v>MCGEE,Jake</v>
          </cell>
          <cell r="B653" t="str">
            <v>P</v>
          </cell>
          <cell r="C653" t="str">
            <v>SFG</v>
          </cell>
          <cell r="E653" t="str">
            <v>WAR</v>
          </cell>
        </row>
        <row r="654">
          <cell r="A654" t="str">
            <v>MCGOWIN,Kyle</v>
          </cell>
          <cell r="B654" t="str">
            <v>P</v>
          </cell>
          <cell r="C654" t="str">
            <v>WAS</v>
          </cell>
          <cell r="E654" t="str">
            <v>KAN</v>
          </cell>
        </row>
        <row r="655">
          <cell r="A655" t="str">
            <v>MCGUIRE,Reese</v>
          </cell>
          <cell r="B655" t="str">
            <v>C</v>
          </cell>
          <cell r="C655" t="str">
            <v>TOR</v>
          </cell>
          <cell r="E655" t="str">
            <v>RCK</v>
          </cell>
        </row>
        <row r="656">
          <cell r="A656" t="str">
            <v>MCHUGH,Collin</v>
          </cell>
          <cell r="B656" t="str">
            <v>P</v>
          </cell>
          <cell r="C656" t="str">
            <v>TBR</v>
          </cell>
          <cell r="E656" t="str">
            <v>RCK</v>
          </cell>
        </row>
        <row r="657">
          <cell r="A657" t="str">
            <v>MCKENNA,Ryan</v>
          </cell>
          <cell r="B657" t="str">
            <v>OF</v>
          </cell>
          <cell r="C657" t="str">
            <v>BAL</v>
          </cell>
          <cell r="E657" t="str">
            <v>WHT</v>
          </cell>
        </row>
        <row r="658">
          <cell r="A658" t="str">
            <v>MCKENZIE,Triston</v>
          </cell>
          <cell r="B658" t="str">
            <v>P</v>
          </cell>
          <cell r="C658" t="str">
            <v>CLE</v>
          </cell>
          <cell r="E658" t="str">
            <v>KNX</v>
          </cell>
        </row>
        <row r="659">
          <cell r="A659" t="str">
            <v>MCKINNEY,Billy</v>
          </cell>
          <cell r="B659" t="str">
            <v>IF</v>
          </cell>
          <cell r="C659" t="str">
            <v>LAD</v>
          </cell>
          <cell r="E659" t="str">
            <v>HUD</v>
          </cell>
        </row>
        <row r="660">
          <cell r="A660" t="str">
            <v>MCKINSTRY,Zach</v>
          </cell>
          <cell r="B660" t="str">
            <v>IF</v>
          </cell>
          <cell r="C660" t="str">
            <v>LAD</v>
          </cell>
          <cell r="E660" t="str">
            <v>MLR</v>
          </cell>
        </row>
        <row r="661">
          <cell r="A661" t="str">
            <v>MCMAHON,Ryan</v>
          </cell>
          <cell r="B661" t="str">
            <v>IF</v>
          </cell>
          <cell r="C661" t="str">
            <v>COL</v>
          </cell>
          <cell r="E661" t="str">
            <v>RCK</v>
          </cell>
        </row>
        <row r="662">
          <cell r="A662" t="str">
            <v>MCNEIL,Jeff</v>
          </cell>
          <cell r="B662" t="str">
            <v>OF</v>
          </cell>
          <cell r="C662" t="str">
            <v>NYM</v>
          </cell>
          <cell r="E662" t="str">
            <v>BH</v>
          </cell>
        </row>
        <row r="663">
          <cell r="A663" t="str">
            <v>MEADOWS,Austin</v>
          </cell>
          <cell r="B663" t="str">
            <v>OF</v>
          </cell>
          <cell r="C663" t="str">
            <v>TBR</v>
          </cell>
          <cell r="E663" t="str">
            <v>MUN</v>
          </cell>
        </row>
        <row r="664">
          <cell r="A664" t="str">
            <v>MEANS,John</v>
          </cell>
          <cell r="B664" t="str">
            <v>P</v>
          </cell>
          <cell r="C664" t="str">
            <v>BAL</v>
          </cell>
          <cell r="E664" t="str">
            <v>NW</v>
          </cell>
        </row>
        <row r="665">
          <cell r="A665" t="str">
            <v>MEARS,Nick</v>
          </cell>
          <cell r="B665" t="str">
            <v>P</v>
          </cell>
          <cell r="C665" t="str">
            <v>PIT</v>
          </cell>
          <cell r="E665" t="str">
            <v>MUN</v>
          </cell>
        </row>
        <row r="666">
          <cell r="A666" t="str">
            <v>MEGILL,Trevor</v>
          </cell>
          <cell r="B666" t="str">
            <v>P</v>
          </cell>
          <cell r="C666" t="str">
            <v>CHC</v>
          </cell>
          <cell r="E666" t="str">
            <v>NBO</v>
          </cell>
        </row>
        <row r="667">
          <cell r="A667" t="str">
            <v>MEGILL,Tylor</v>
          </cell>
          <cell r="B667" t="str">
            <v>P</v>
          </cell>
          <cell r="C667" t="str">
            <v>NYM</v>
          </cell>
          <cell r="E667" t="str">
            <v>COL</v>
          </cell>
        </row>
        <row r="668">
          <cell r="A668" t="str">
            <v>MEJIA,Francisco</v>
          </cell>
          <cell r="B668" t="str">
            <v>C</v>
          </cell>
          <cell r="C668" t="str">
            <v>TBR</v>
          </cell>
          <cell r="E668" t="str">
            <v>KAN</v>
          </cell>
        </row>
        <row r="669">
          <cell r="A669" t="str">
            <v>MELANCON,Mark</v>
          </cell>
          <cell r="B669" t="str">
            <v>P</v>
          </cell>
          <cell r="C669" t="str">
            <v>SDP</v>
          </cell>
          <cell r="E669" t="str">
            <v>MAR</v>
          </cell>
        </row>
        <row r="670">
          <cell r="A670" t="str">
            <v>MELLA,Keury</v>
          </cell>
          <cell r="B670" t="str">
            <v>P</v>
          </cell>
          <cell r="C670" t="str">
            <v>ARI</v>
          </cell>
          <cell r="D670" t="str">
            <v>XC</v>
          </cell>
          <cell r="E670" t="str">
            <v>-waivers-</v>
          </cell>
        </row>
        <row r="671">
          <cell r="A671" t="str">
            <v>MENDICK,Danny</v>
          </cell>
          <cell r="B671" t="str">
            <v>IF</v>
          </cell>
          <cell r="C671" t="str">
            <v>CHW</v>
          </cell>
          <cell r="E671" t="str">
            <v>IND</v>
          </cell>
        </row>
        <row r="672">
          <cell r="A672" t="str">
            <v>MERCADO,Oscar</v>
          </cell>
          <cell r="B672" t="str">
            <v>OF</v>
          </cell>
          <cell r="C672" t="str">
            <v>CLE</v>
          </cell>
          <cell r="E672" t="str">
            <v>ZIO</v>
          </cell>
        </row>
        <row r="673">
          <cell r="A673" t="str">
            <v>MERCER,Jordy</v>
          </cell>
          <cell r="B673" t="str">
            <v>IF</v>
          </cell>
          <cell r="C673" t="str">
            <v>WAS</v>
          </cell>
          <cell r="E673" t="str">
            <v>KNX</v>
          </cell>
        </row>
        <row r="674">
          <cell r="A674" t="str">
            <v>MERCEDES,Yermin</v>
          </cell>
          <cell r="B674" t="str">
            <v>C</v>
          </cell>
          <cell r="C674" t="str">
            <v>CHW</v>
          </cell>
          <cell r="E674" t="str">
            <v>NW</v>
          </cell>
        </row>
        <row r="675">
          <cell r="A675" t="str">
            <v>MERRIFIELD,Whit</v>
          </cell>
          <cell r="B675" t="str">
            <v>OF</v>
          </cell>
          <cell r="C675" t="str">
            <v>KCR</v>
          </cell>
          <cell r="E675" t="str">
            <v>RYE</v>
          </cell>
        </row>
        <row r="676">
          <cell r="A676" t="str">
            <v>MEYERS,Jake</v>
          </cell>
          <cell r="B676" t="str">
            <v>OF</v>
          </cell>
          <cell r="C676" t="str">
            <v>HOU</v>
          </cell>
          <cell r="E676" t="str">
            <v>RYE</v>
          </cell>
        </row>
        <row r="677">
          <cell r="A677" t="str">
            <v>MIDDLETON,Keynan</v>
          </cell>
          <cell r="B677" t="str">
            <v>P</v>
          </cell>
          <cell r="C677" t="str">
            <v>SEA</v>
          </cell>
          <cell r="E677" t="str">
            <v>BRO</v>
          </cell>
        </row>
        <row r="678">
          <cell r="A678" t="str">
            <v>MIKOLAS,Miles</v>
          </cell>
          <cell r="B678" t="str">
            <v>P</v>
          </cell>
          <cell r="C678" t="str">
            <v>STL</v>
          </cell>
          <cell r="D678" t="str">
            <v>XC</v>
          </cell>
          <cell r="E678" t="str">
            <v>ZIO</v>
          </cell>
        </row>
        <row r="679">
          <cell r="A679" t="str">
            <v>MILEY,Wade</v>
          </cell>
          <cell r="B679" t="str">
            <v>P</v>
          </cell>
          <cell r="C679" t="str">
            <v>CIN</v>
          </cell>
          <cell r="E679" t="str">
            <v>MLR</v>
          </cell>
        </row>
        <row r="680">
          <cell r="A680" t="str">
            <v>MILLER,Andrew</v>
          </cell>
          <cell r="B680" t="str">
            <v>P</v>
          </cell>
          <cell r="C680" t="str">
            <v>STL</v>
          </cell>
          <cell r="E680" t="str">
            <v>RIV</v>
          </cell>
        </row>
        <row r="681">
          <cell r="A681" t="str">
            <v>MILLER,Brad</v>
          </cell>
          <cell r="B681" t="str">
            <v>IF</v>
          </cell>
          <cell r="C681" t="str">
            <v>PHI</v>
          </cell>
          <cell r="E681" t="str">
            <v>WHT</v>
          </cell>
        </row>
        <row r="682">
          <cell r="A682" t="str">
            <v>MILLER,Justin</v>
          </cell>
          <cell r="B682" t="str">
            <v>P</v>
          </cell>
          <cell r="C682" t="str">
            <v>STL</v>
          </cell>
          <cell r="E682" t="str">
            <v>STM</v>
          </cell>
        </row>
        <row r="683">
          <cell r="A683" t="str">
            <v>MILLER,Owen</v>
          </cell>
          <cell r="B683" t="str">
            <v>IF</v>
          </cell>
          <cell r="C683" t="str">
            <v>CLE</v>
          </cell>
          <cell r="E683" t="str">
            <v>WHT</v>
          </cell>
        </row>
        <row r="684">
          <cell r="A684" t="str">
            <v>MILLS,Alec</v>
          </cell>
          <cell r="B684" t="str">
            <v>P</v>
          </cell>
          <cell r="C684" t="str">
            <v>CHC</v>
          </cell>
          <cell r="E684" t="str">
            <v>NW</v>
          </cell>
        </row>
        <row r="685">
          <cell r="A685" t="str">
            <v>MINAYA,Juan</v>
          </cell>
          <cell r="B685" t="str">
            <v>P</v>
          </cell>
          <cell r="C685" t="str">
            <v>MIN</v>
          </cell>
          <cell r="E685" t="str">
            <v>KNX</v>
          </cell>
        </row>
        <row r="686">
          <cell r="A686" t="str">
            <v>MINOR,Mike</v>
          </cell>
          <cell r="B686" t="str">
            <v>P</v>
          </cell>
          <cell r="C686" t="str">
            <v>KCR</v>
          </cell>
          <cell r="E686" t="str">
            <v>RCK</v>
          </cell>
        </row>
        <row r="687">
          <cell r="A687" t="str">
            <v>MINTER,A.J.</v>
          </cell>
          <cell r="B687" t="str">
            <v>P</v>
          </cell>
          <cell r="C687" t="str">
            <v>ATL</v>
          </cell>
          <cell r="E687" t="str">
            <v>CAY</v>
          </cell>
        </row>
        <row r="688">
          <cell r="A688" t="str">
            <v>MISIEWICZ,Anthony</v>
          </cell>
          <cell r="B688" t="str">
            <v>P</v>
          </cell>
          <cell r="C688" t="str">
            <v>SEA</v>
          </cell>
          <cell r="E688" t="str">
            <v>RCK</v>
          </cell>
        </row>
        <row r="689">
          <cell r="A689" t="str">
            <v>MIZE,Casey</v>
          </cell>
          <cell r="B689" t="str">
            <v>P</v>
          </cell>
          <cell r="C689" t="str">
            <v>DET</v>
          </cell>
          <cell r="E689" t="str">
            <v>RIV</v>
          </cell>
        </row>
        <row r="690">
          <cell r="A690" t="str">
            <v>MOLINA,Yadier</v>
          </cell>
          <cell r="B690" t="str">
            <v>C</v>
          </cell>
          <cell r="C690" t="str">
            <v>STL</v>
          </cell>
          <cell r="E690" t="str">
            <v>WHT</v>
          </cell>
        </row>
        <row r="691">
          <cell r="A691" t="str">
            <v>MONCADA,Yoan</v>
          </cell>
          <cell r="B691" t="str">
            <v>IF</v>
          </cell>
          <cell r="C691" t="str">
            <v>CHW</v>
          </cell>
          <cell r="E691" t="str">
            <v>NW</v>
          </cell>
        </row>
        <row r="692">
          <cell r="A692" t="str">
            <v>MONDESI,Adalberto</v>
          </cell>
          <cell r="B692" t="str">
            <v>IF</v>
          </cell>
          <cell r="C692" t="str">
            <v>KCR</v>
          </cell>
          <cell r="E692" t="str">
            <v>STM</v>
          </cell>
        </row>
        <row r="693">
          <cell r="A693" t="str">
            <v>MONTAS,Frankie</v>
          </cell>
          <cell r="B693" t="str">
            <v>P</v>
          </cell>
          <cell r="C693" t="str">
            <v>OAK</v>
          </cell>
          <cell r="E693" t="str">
            <v>IND</v>
          </cell>
        </row>
        <row r="694">
          <cell r="A694" t="str">
            <v>MONTERO,Rafael</v>
          </cell>
          <cell r="B694" t="str">
            <v>P</v>
          </cell>
          <cell r="C694" t="str">
            <v>HOU</v>
          </cell>
          <cell r="E694" t="str">
            <v>KAN</v>
          </cell>
        </row>
        <row r="695">
          <cell r="A695" t="str">
            <v>MONTGOMERY,Jordan</v>
          </cell>
          <cell r="B695" t="str">
            <v>P</v>
          </cell>
          <cell r="C695" t="str">
            <v>NYY</v>
          </cell>
          <cell r="E695" t="str">
            <v>GC</v>
          </cell>
        </row>
        <row r="696">
          <cell r="A696" t="str">
            <v>MOORE,Dylan</v>
          </cell>
          <cell r="B696" t="str">
            <v>OF</v>
          </cell>
          <cell r="C696" t="str">
            <v>SEA</v>
          </cell>
          <cell r="E696" t="str">
            <v>MAR</v>
          </cell>
        </row>
        <row r="697">
          <cell r="A697" t="str">
            <v>MOORE,Matt</v>
          </cell>
          <cell r="B697" t="str">
            <v>P</v>
          </cell>
          <cell r="C697" t="str">
            <v>PHI</v>
          </cell>
          <cell r="E697" t="str">
            <v>IND</v>
          </cell>
        </row>
        <row r="698">
          <cell r="A698" t="str">
            <v>MORAN,Colin</v>
          </cell>
          <cell r="B698" t="str">
            <v>IF</v>
          </cell>
          <cell r="C698" t="str">
            <v>PIT</v>
          </cell>
          <cell r="E698" t="str">
            <v>KNX</v>
          </cell>
        </row>
        <row r="699">
          <cell r="A699" t="str">
            <v>MOREJON,Adrian</v>
          </cell>
          <cell r="B699" t="str">
            <v>P</v>
          </cell>
          <cell r="C699" t="str">
            <v>SDP</v>
          </cell>
          <cell r="D699" t="str">
            <v>XC</v>
          </cell>
          <cell r="E699" t="str">
            <v>RIV</v>
          </cell>
        </row>
        <row r="700">
          <cell r="A700" t="str">
            <v>MORELAND,Mitch</v>
          </cell>
          <cell r="B700" t="str">
            <v>IF</v>
          </cell>
          <cell r="C700" t="str">
            <v>OAK</v>
          </cell>
          <cell r="E700" t="str">
            <v>MAR</v>
          </cell>
        </row>
        <row r="701">
          <cell r="A701" t="str">
            <v>MORGAN,Adam</v>
          </cell>
          <cell r="B701" t="str">
            <v>P</v>
          </cell>
          <cell r="C701" t="str">
            <v>CHC</v>
          </cell>
          <cell r="E701" t="str">
            <v>BH</v>
          </cell>
        </row>
        <row r="702">
          <cell r="A702" t="str">
            <v>MORGAN,Eli</v>
          </cell>
          <cell r="B702" t="str">
            <v>P</v>
          </cell>
          <cell r="C702" t="str">
            <v>CLE</v>
          </cell>
          <cell r="E702" t="str">
            <v>NW</v>
          </cell>
        </row>
        <row r="703">
          <cell r="A703" t="str">
            <v>MORONTA,Reyes</v>
          </cell>
          <cell r="B703" t="str">
            <v>P</v>
          </cell>
          <cell r="C703" t="str">
            <v>SFG</v>
          </cell>
          <cell r="D703" t="str">
            <v>XC</v>
          </cell>
          <cell r="E703" t="str">
            <v>MLR</v>
          </cell>
        </row>
        <row r="704">
          <cell r="A704" t="str">
            <v>MORTON,Charlie</v>
          </cell>
          <cell r="B704" t="str">
            <v>P</v>
          </cell>
          <cell r="C704" t="str">
            <v>ATL</v>
          </cell>
          <cell r="E704" t="str">
            <v>MLR</v>
          </cell>
        </row>
        <row r="705">
          <cell r="A705" t="str">
            <v>MOUNTCASTLE,Ryan</v>
          </cell>
          <cell r="B705" t="str">
            <v>OF</v>
          </cell>
          <cell r="C705" t="str">
            <v>BAL</v>
          </cell>
          <cell r="E705" t="str">
            <v>WHT</v>
          </cell>
        </row>
        <row r="706">
          <cell r="A706" t="str">
            <v>MOUSTAKAS,Mike</v>
          </cell>
          <cell r="B706" t="str">
            <v>IF</v>
          </cell>
          <cell r="C706" t="str">
            <v>CIN</v>
          </cell>
          <cell r="E706" t="str">
            <v>KAN</v>
          </cell>
        </row>
        <row r="707">
          <cell r="A707" t="str">
            <v>MULLINS,Cedric</v>
          </cell>
          <cell r="B707" t="str">
            <v>OF</v>
          </cell>
          <cell r="C707" t="str">
            <v>BAL</v>
          </cell>
          <cell r="E707" t="str">
            <v>RIV</v>
          </cell>
        </row>
        <row r="708">
          <cell r="A708" t="str">
            <v>MUNCY,Max</v>
          </cell>
          <cell r="B708" t="str">
            <v>IF</v>
          </cell>
          <cell r="C708" t="str">
            <v>LAD</v>
          </cell>
          <cell r="E708" t="str">
            <v>HUD</v>
          </cell>
        </row>
        <row r="709">
          <cell r="A709" t="str">
            <v>MUNOZ,Andres</v>
          </cell>
          <cell r="B709" t="str">
            <v>P</v>
          </cell>
          <cell r="C709" t="str">
            <v>SEA</v>
          </cell>
          <cell r="D709" t="str">
            <v>XC</v>
          </cell>
          <cell r="E709" t="str">
            <v>CAY</v>
          </cell>
        </row>
        <row r="710">
          <cell r="A710" t="str">
            <v>MUNOZ,Yairo</v>
          </cell>
          <cell r="B710" t="str">
            <v>OF</v>
          </cell>
          <cell r="C710" t="str">
            <v>BOS</v>
          </cell>
          <cell r="D710" t="str">
            <v>XC</v>
          </cell>
          <cell r="E710" t="str">
            <v>ZIO</v>
          </cell>
        </row>
        <row r="711">
          <cell r="A711" t="str">
            <v>MURPHY,John Ryan</v>
          </cell>
          <cell r="B711" t="str">
            <v>C</v>
          </cell>
          <cell r="C711" t="str">
            <v>*</v>
          </cell>
          <cell r="D711" t="str">
            <v>*</v>
          </cell>
          <cell r="E711" t="str">
            <v>???</v>
          </cell>
        </row>
        <row r="712">
          <cell r="A712" t="str">
            <v>MURPHY,Patrick</v>
          </cell>
          <cell r="B712" t="str">
            <v>P</v>
          </cell>
          <cell r="C712" t="str">
            <v>WAS</v>
          </cell>
          <cell r="E712" t="str">
            <v>KNX</v>
          </cell>
        </row>
        <row r="713">
          <cell r="A713" t="str">
            <v>MURPHY,Sean</v>
          </cell>
          <cell r="B713" t="str">
            <v>C</v>
          </cell>
          <cell r="C713" t="str">
            <v>OAK</v>
          </cell>
          <cell r="E713" t="str">
            <v>HUD</v>
          </cell>
        </row>
        <row r="714">
          <cell r="A714" t="str">
            <v>MURPHY,Tom</v>
          </cell>
          <cell r="B714" t="str">
            <v>C</v>
          </cell>
          <cell r="C714" t="str">
            <v>SEA</v>
          </cell>
          <cell r="E714" t="str">
            <v>GC</v>
          </cell>
        </row>
        <row r="715">
          <cell r="A715" t="str">
            <v>MUSGROVE,Joe</v>
          </cell>
          <cell r="B715" t="str">
            <v>P</v>
          </cell>
          <cell r="C715" t="str">
            <v>SDP</v>
          </cell>
          <cell r="E715" t="str">
            <v>RYE</v>
          </cell>
        </row>
        <row r="716">
          <cell r="A716" t="str">
            <v>MYERS,Wil</v>
          </cell>
          <cell r="B716" t="str">
            <v>OF</v>
          </cell>
          <cell r="C716" t="str">
            <v>SDP</v>
          </cell>
          <cell r="E716" t="str">
            <v>HOB</v>
          </cell>
        </row>
        <row r="717">
          <cell r="A717" t="str">
            <v>NANCE,Tommy</v>
          </cell>
          <cell r="B717" t="str">
            <v>P</v>
          </cell>
          <cell r="C717" t="str">
            <v>CHC</v>
          </cell>
          <cell r="E717" t="str">
            <v>RYE</v>
          </cell>
        </row>
        <row r="718">
          <cell r="A718" t="str">
            <v>NAQUIN,Tyler</v>
          </cell>
          <cell r="B718" t="str">
            <v>OF</v>
          </cell>
          <cell r="C718" t="str">
            <v>CIN</v>
          </cell>
          <cell r="E718" t="str">
            <v>WHT</v>
          </cell>
        </row>
        <row r="719">
          <cell r="A719" t="str">
            <v>NARVAEZ,Omar</v>
          </cell>
          <cell r="B719" t="str">
            <v>C</v>
          </cell>
          <cell r="C719" t="str">
            <v>MIL</v>
          </cell>
          <cell r="E719" t="str">
            <v>BRO</v>
          </cell>
        </row>
        <row r="720">
          <cell r="A720" t="str">
            <v>NAYLOR,Josh</v>
          </cell>
          <cell r="B720" t="str">
            <v>OF</v>
          </cell>
          <cell r="C720" t="str">
            <v>CLE</v>
          </cell>
          <cell r="E720" t="str">
            <v>HOB</v>
          </cell>
        </row>
        <row r="721">
          <cell r="A721" t="str">
            <v>NELSON,Nick</v>
          </cell>
          <cell r="B721" t="str">
            <v>P</v>
          </cell>
          <cell r="C721" t="str">
            <v>NYY</v>
          </cell>
          <cell r="D721" t="str">
            <v>XC</v>
          </cell>
          <cell r="E721" t="str">
            <v>KAN</v>
          </cell>
        </row>
        <row r="722">
          <cell r="A722" t="str">
            <v>NERIS,Hector</v>
          </cell>
          <cell r="B722" t="str">
            <v>P</v>
          </cell>
          <cell r="C722" t="str">
            <v>PHI</v>
          </cell>
          <cell r="E722" t="str">
            <v>NW</v>
          </cell>
        </row>
        <row r="723">
          <cell r="A723" t="str">
            <v>NEWBERRY,Jake</v>
          </cell>
          <cell r="B723" t="str">
            <v>P</v>
          </cell>
          <cell r="C723" t="str">
            <v>KCR</v>
          </cell>
          <cell r="D723" t="str">
            <v>XC</v>
          </cell>
          <cell r="E723" t="str">
            <v>-waivers-</v>
          </cell>
        </row>
        <row r="724">
          <cell r="A724" t="str">
            <v>NEWMAN,Kevin</v>
          </cell>
          <cell r="B724" t="str">
            <v>IF</v>
          </cell>
          <cell r="C724" t="str">
            <v>PIT</v>
          </cell>
          <cell r="E724" t="str">
            <v>STM</v>
          </cell>
        </row>
        <row r="725">
          <cell r="A725" t="str">
            <v>NEWSOME,Ljay</v>
          </cell>
          <cell r="B725" t="str">
            <v>P</v>
          </cell>
          <cell r="C725" t="str">
            <v>SEA</v>
          </cell>
          <cell r="D725" t="str">
            <v>XC</v>
          </cell>
          <cell r="E725" t="str">
            <v>RCK</v>
          </cell>
        </row>
        <row r="726">
          <cell r="A726" t="str">
            <v>NIDO,Tomas</v>
          </cell>
          <cell r="B726" t="str">
            <v>C</v>
          </cell>
          <cell r="C726" t="str">
            <v>NYM</v>
          </cell>
          <cell r="E726" t="str">
            <v>HOB</v>
          </cell>
        </row>
        <row r="727">
          <cell r="A727" t="str">
            <v>NIMMO,Brandon</v>
          </cell>
          <cell r="B727" t="str">
            <v>OF</v>
          </cell>
          <cell r="C727" t="str">
            <v>NYM</v>
          </cell>
          <cell r="E727" t="str">
            <v>BRO</v>
          </cell>
        </row>
        <row r="728">
          <cell r="A728" t="str">
            <v>NOGOWSKI,John</v>
          </cell>
          <cell r="B728" t="str">
            <v>IF</v>
          </cell>
          <cell r="C728" t="str">
            <v>PIT</v>
          </cell>
          <cell r="E728" t="str">
            <v>COL</v>
          </cell>
        </row>
        <row r="729">
          <cell r="A729" t="str">
            <v>NOLA,Aaron</v>
          </cell>
          <cell r="B729" t="str">
            <v>P</v>
          </cell>
          <cell r="C729" t="str">
            <v>PHI</v>
          </cell>
          <cell r="E729" t="str">
            <v>COL</v>
          </cell>
        </row>
        <row r="730">
          <cell r="A730" t="str">
            <v>NOLA,Austin</v>
          </cell>
          <cell r="B730" t="str">
            <v>C</v>
          </cell>
          <cell r="C730" t="str">
            <v>SDP</v>
          </cell>
          <cell r="E730" t="str">
            <v>BH</v>
          </cell>
        </row>
        <row r="731">
          <cell r="A731" t="str">
            <v>NOOTBAAR,Lars</v>
          </cell>
          <cell r="B731" t="str">
            <v>OF</v>
          </cell>
          <cell r="C731" t="str">
            <v>STL</v>
          </cell>
          <cell r="E731" t="str">
            <v>MUN</v>
          </cell>
        </row>
        <row r="732">
          <cell r="A732" t="str">
            <v>NORRIS,Daniel</v>
          </cell>
          <cell r="B732" t="str">
            <v>P</v>
          </cell>
          <cell r="C732" t="str">
            <v>MIL</v>
          </cell>
          <cell r="E732" t="str">
            <v>STM</v>
          </cell>
        </row>
        <row r="733">
          <cell r="A733" t="str">
            <v>NOTTINGHAM,Jacob</v>
          </cell>
          <cell r="B733" t="str">
            <v>C</v>
          </cell>
          <cell r="C733" t="str">
            <v>SEA</v>
          </cell>
          <cell r="D733" t="str">
            <v>XC</v>
          </cell>
          <cell r="E733" t="str">
            <v>-waivers-</v>
          </cell>
        </row>
        <row r="734">
          <cell r="A734" t="str">
            <v>NOVA,Ivan</v>
          </cell>
          <cell r="B734" t="str">
            <v>P</v>
          </cell>
          <cell r="C734" t="str">
            <v>*</v>
          </cell>
          <cell r="D734" t="str">
            <v>*</v>
          </cell>
          <cell r="E734" t="str">
            <v>RIV</v>
          </cell>
        </row>
        <row r="735">
          <cell r="A735" t="str">
            <v>NUNEZ,Dom</v>
          </cell>
          <cell r="B735" t="str">
            <v>C</v>
          </cell>
          <cell r="C735" t="str">
            <v>COL</v>
          </cell>
          <cell r="E735" t="str">
            <v>COL</v>
          </cell>
        </row>
        <row r="736">
          <cell r="A736" t="str">
            <v>NUNEZ,Renato</v>
          </cell>
          <cell r="B736" t="str">
            <v>IF</v>
          </cell>
          <cell r="C736" t="str">
            <v>DET</v>
          </cell>
          <cell r="D736" t="str">
            <v>XC</v>
          </cell>
          <cell r="E736" t="str">
            <v>ZIO</v>
          </cell>
        </row>
        <row r="737">
          <cell r="A737" t="str">
            <v>OBER,Bailey</v>
          </cell>
          <cell r="B737" t="str">
            <v>P</v>
          </cell>
          <cell r="C737" t="str">
            <v>MIN</v>
          </cell>
          <cell r="E737" t="str">
            <v>HOB</v>
          </cell>
        </row>
        <row r="738">
          <cell r="A738" t="str">
            <v>O'DAY,Darren</v>
          </cell>
          <cell r="B738" t="str">
            <v>P</v>
          </cell>
          <cell r="C738" t="str">
            <v>NYY</v>
          </cell>
          <cell r="D738" t="str">
            <v>XC</v>
          </cell>
          <cell r="E738" t="str">
            <v>KAN</v>
          </cell>
        </row>
        <row r="739">
          <cell r="A739" t="str">
            <v>ODORIZZI,Jake</v>
          </cell>
          <cell r="B739" t="str">
            <v>P</v>
          </cell>
          <cell r="C739" t="str">
            <v>HOU</v>
          </cell>
          <cell r="E739" t="str">
            <v>KNX</v>
          </cell>
        </row>
        <row r="740">
          <cell r="A740" t="str">
            <v>ODOR,Rougned</v>
          </cell>
          <cell r="B740" t="str">
            <v>IF</v>
          </cell>
          <cell r="C740" t="str">
            <v>NYY</v>
          </cell>
          <cell r="E740" t="str">
            <v>MID</v>
          </cell>
        </row>
        <row r="741">
          <cell r="A741" t="str">
            <v>O'HEARN,Ryan</v>
          </cell>
          <cell r="B741" t="str">
            <v>IF</v>
          </cell>
          <cell r="C741" t="str">
            <v>KCR</v>
          </cell>
          <cell r="E741" t="str">
            <v>WAR</v>
          </cell>
        </row>
        <row r="742">
          <cell r="A742" t="str">
            <v>OHTANI,Shohei</v>
          </cell>
          <cell r="B742" t="str">
            <v>P</v>
          </cell>
          <cell r="C742" t="str">
            <v>LAA</v>
          </cell>
          <cell r="E742" t="str">
            <v>MLR</v>
          </cell>
        </row>
        <row r="743">
          <cell r="A743" t="str">
            <v>OKERT,Steven</v>
          </cell>
          <cell r="B743" t="str">
            <v>P</v>
          </cell>
          <cell r="C743" t="str">
            <v>MIA</v>
          </cell>
          <cell r="E743" t="str">
            <v>KNX</v>
          </cell>
        </row>
        <row r="744">
          <cell r="A744" t="str">
            <v>OLIVARES,Edward</v>
          </cell>
          <cell r="B744" t="str">
            <v>OF</v>
          </cell>
          <cell r="C744" t="str">
            <v>KCR</v>
          </cell>
          <cell r="E744" t="str">
            <v>RYE</v>
          </cell>
        </row>
        <row r="745">
          <cell r="A745" t="str">
            <v>OLSON,Matt</v>
          </cell>
          <cell r="B745" t="str">
            <v>IF</v>
          </cell>
          <cell r="C745" t="str">
            <v>OAK</v>
          </cell>
          <cell r="E745" t="str">
            <v>MLR</v>
          </cell>
        </row>
        <row r="746">
          <cell r="A746" t="str">
            <v>O'NEILL,Tyler</v>
          </cell>
          <cell r="B746" t="str">
            <v>OF</v>
          </cell>
          <cell r="C746" t="str">
            <v>STL</v>
          </cell>
          <cell r="E746" t="str">
            <v>CAY</v>
          </cell>
        </row>
        <row r="747">
          <cell r="A747" t="str">
            <v>ORTEGA,Rafael</v>
          </cell>
          <cell r="B747" t="str">
            <v>OF</v>
          </cell>
          <cell r="C747" t="str">
            <v>CHC</v>
          </cell>
          <cell r="E747" t="str">
            <v>MLR</v>
          </cell>
        </row>
        <row r="748">
          <cell r="A748" t="str">
            <v>OSICH,Josh</v>
          </cell>
          <cell r="B748" t="str">
            <v>P</v>
          </cell>
          <cell r="C748" t="str">
            <v>CIN</v>
          </cell>
          <cell r="D748" t="str">
            <v>XC</v>
          </cell>
          <cell r="E748" t="str">
            <v>RYE</v>
          </cell>
        </row>
        <row r="749">
          <cell r="A749" t="str">
            <v>OSUNA,Jose</v>
          </cell>
          <cell r="B749" t="str">
            <v>IF</v>
          </cell>
          <cell r="C749" t="str">
            <v>*</v>
          </cell>
          <cell r="D749" t="str">
            <v>*</v>
          </cell>
          <cell r="E749" t="str">
            <v>???</v>
          </cell>
        </row>
        <row r="750">
          <cell r="A750" t="str">
            <v>OSUNA,Roberto</v>
          </cell>
          <cell r="B750" t="str">
            <v>P</v>
          </cell>
          <cell r="C750" t="str">
            <v>*</v>
          </cell>
          <cell r="D750" t="str">
            <v>*</v>
          </cell>
          <cell r="E750" t="str">
            <v>BRO</v>
          </cell>
        </row>
        <row r="751">
          <cell r="A751" t="str">
            <v>OTTAVINO,Adam</v>
          </cell>
          <cell r="B751" t="str">
            <v>P</v>
          </cell>
          <cell r="C751" t="str">
            <v>BOS</v>
          </cell>
          <cell r="E751" t="str">
            <v>STM</v>
          </cell>
        </row>
        <row r="752">
          <cell r="A752" t="str">
            <v>OVIEDO,Johan</v>
          </cell>
          <cell r="B752" t="str">
            <v>P</v>
          </cell>
          <cell r="C752" t="str">
            <v>STL</v>
          </cell>
          <cell r="D752" t="str">
            <v>XC</v>
          </cell>
          <cell r="E752" t="str">
            <v>MLR</v>
          </cell>
        </row>
        <row r="753">
          <cell r="A753" t="str">
            <v>OWINGS,Chris</v>
          </cell>
          <cell r="B753" t="str">
            <v>IF</v>
          </cell>
          <cell r="C753" t="str">
            <v>COL</v>
          </cell>
          <cell r="E753" t="str">
            <v>WHT</v>
          </cell>
        </row>
        <row r="754">
          <cell r="A754" t="str">
            <v>OZUNA,Marcell</v>
          </cell>
          <cell r="B754" t="str">
            <v>OF</v>
          </cell>
          <cell r="C754" t="str">
            <v>ATL</v>
          </cell>
          <cell r="E754" t="str">
            <v>IND</v>
          </cell>
        </row>
        <row r="755">
          <cell r="A755" t="str">
            <v>PADDACK,Chris</v>
          </cell>
          <cell r="B755" t="str">
            <v>P</v>
          </cell>
          <cell r="C755" t="str">
            <v>SDP</v>
          </cell>
          <cell r="E755" t="str">
            <v>IND</v>
          </cell>
        </row>
        <row r="756">
          <cell r="A756" t="str">
            <v>PAGAN,Emilio</v>
          </cell>
          <cell r="B756" t="str">
            <v>P</v>
          </cell>
          <cell r="C756" t="str">
            <v>SDP</v>
          </cell>
          <cell r="E756" t="str">
            <v>WHT</v>
          </cell>
        </row>
        <row r="757">
          <cell r="A757" t="str">
            <v>PANIK,Joe</v>
          </cell>
          <cell r="B757" t="str">
            <v>IF</v>
          </cell>
          <cell r="C757" t="str">
            <v>MIA</v>
          </cell>
          <cell r="E757" t="str">
            <v>WAR</v>
          </cell>
        </row>
        <row r="758">
          <cell r="A758" t="str">
            <v>PAREDES,Enoli</v>
          </cell>
          <cell r="B758" t="str">
            <v>P</v>
          </cell>
          <cell r="C758" t="str">
            <v>HOU</v>
          </cell>
          <cell r="D758" t="str">
            <v>XC</v>
          </cell>
          <cell r="E758" t="str">
            <v>HUD</v>
          </cell>
        </row>
        <row r="759">
          <cell r="A759" t="str">
            <v>PAREDES,Isaac</v>
          </cell>
          <cell r="B759" t="str">
            <v>IF</v>
          </cell>
          <cell r="C759" t="str">
            <v>DET</v>
          </cell>
          <cell r="D759" t="str">
            <v>XC</v>
          </cell>
          <cell r="E759" t="str">
            <v>STM</v>
          </cell>
        </row>
        <row r="760">
          <cell r="A760" t="str">
            <v>PARKER,Blake</v>
          </cell>
          <cell r="B760" t="str">
            <v>P</v>
          </cell>
          <cell r="C760" t="str">
            <v>CLE</v>
          </cell>
          <cell r="E760" t="str">
            <v>RIV</v>
          </cell>
        </row>
        <row r="761">
          <cell r="A761" t="str">
            <v>PARK,Hoy</v>
          </cell>
          <cell r="B761" t="str">
            <v>IF</v>
          </cell>
          <cell r="C761" t="str">
            <v>PIT</v>
          </cell>
          <cell r="E761" t="str">
            <v>HUD</v>
          </cell>
        </row>
        <row r="762">
          <cell r="A762" t="str">
            <v>PATINO,Luis</v>
          </cell>
          <cell r="B762" t="str">
            <v>P</v>
          </cell>
          <cell r="C762" t="str">
            <v>TBR</v>
          </cell>
          <cell r="E762" t="str">
            <v>BRO</v>
          </cell>
        </row>
        <row r="763">
          <cell r="A763" t="str">
            <v>PATTON,Spencer</v>
          </cell>
          <cell r="B763" t="str">
            <v>P</v>
          </cell>
          <cell r="C763" t="str">
            <v>TEX</v>
          </cell>
          <cell r="E763" t="str">
            <v>STM</v>
          </cell>
        </row>
        <row r="764">
          <cell r="A764" t="str">
            <v>PAXTON,James</v>
          </cell>
          <cell r="B764" t="str">
            <v>P</v>
          </cell>
          <cell r="C764" t="str">
            <v>SEA</v>
          </cell>
          <cell r="D764" t="str">
            <v>XC</v>
          </cell>
          <cell r="E764" t="str">
            <v>MLR</v>
          </cell>
        </row>
        <row r="765">
          <cell r="A765" t="str">
            <v>PAYAMPS,Joel</v>
          </cell>
          <cell r="B765" t="str">
            <v>P</v>
          </cell>
          <cell r="C765" t="str">
            <v>KCR</v>
          </cell>
          <cell r="E765" t="str">
            <v>NW</v>
          </cell>
        </row>
        <row r="766">
          <cell r="A766" t="str">
            <v>PEACOCK,Matt</v>
          </cell>
          <cell r="B766" t="str">
            <v>P</v>
          </cell>
          <cell r="C766" t="str">
            <v>ARI</v>
          </cell>
          <cell r="E766" t="str">
            <v>MUN</v>
          </cell>
        </row>
        <row r="767">
          <cell r="A767" t="str">
            <v>PEDERSON,Joc</v>
          </cell>
          <cell r="B767" t="str">
            <v>OF</v>
          </cell>
          <cell r="C767" t="str">
            <v>ATL</v>
          </cell>
          <cell r="E767" t="str">
            <v>NBO</v>
          </cell>
        </row>
        <row r="768">
          <cell r="A768" t="str">
            <v>PENA,Felix</v>
          </cell>
          <cell r="B768" t="str">
            <v>P</v>
          </cell>
          <cell r="C768" t="str">
            <v>LAA</v>
          </cell>
          <cell r="D768" t="str">
            <v>XC</v>
          </cell>
          <cell r="E768" t="str">
            <v>-waivers-</v>
          </cell>
        </row>
        <row r="769">
          <cell r="A769" t="str">
            <v>PERALTA,David</v>
          </cell>
          <cell r="B769" t="str">
            <v>OF</v>
          </cell>
          <cell r="C769" t="str">
            <v>ARI</v>
          </cell>
          <cell r="E769" t="str">
            <v>STM</v>
          </cell>
        </row>
        <row r="770">
          <cell r="A770" t="str">
            <v>PERALTA,Freddy</v>
          </cell>
          <cell r="B770" t="str">
            <v>P</v>
          </cell>
          <cell r="C770" t="str">
            <v>MIL</v>
          </cell>
          <cell r="E770" t="str">
            <v>HUD</v>
          </cell>
        </row>
        <row r="771">
          <cell r="A771" t="str">
            <v>PERALTA,Wandy</v>
          </cell>
          <cell r="B771" t="str">
            <v>P</v>
          </cell>
          <cell r="C771" t="str">
            <v>NYY</v>
          </cell>
          <cell r="E771" t="str">
            <v>MLR</v>
          </cell>
        </row>
        <row r="772">
          <cell r="A772" t="str">
            <v>PERALTA,Wily</v>
          </cell>
          <cell r="B772" t="str">
            <v>P</v>
          </cell>
          <cell r="C772" t="str">
            <v>DET</v>
          </cell>
          <cell r="E772" t="str">
            <v>GC</v>
          </cell>
        </row>
        <row r="773">
          <cell r="A773" t="str">
            <v>PERAZA,Jose</v>
          </cell>
          <cell r="B773" t="str">
            <v>IF</v>
          </cell>
          <cell r="C773" t="str">
            <v>NYM</v>
          </cell>
          <cell r="E773" t="str">
            <v>KNX</v>
          </cell>
        </row>
        <row r="774">
          <cell r="A774" t="str">
            <v>PERDOMO,Luis</v>
          </cell>
          <cell r="B774" t="str">
            <v>P</v>
          </cell>
          <cell r="C774" t="str">
            <v>*</v>
          </cell>
          <cell r="D774" t="str">
            <v>*</v>
          </cell>
          <cell r="E774" t="str">
            <v>???</v>
          </cell>
        </row>
        <row r="775">
          <cell r="A775" t="str">
            <v>PEREZ,Martin</v>
          </cell>
          <cell r="B775" t="str">
            <v>P</v>
          </cell>
          <cell r="C775" t="str">
            <v>BOS</v>
          </cell>
          <cell r="E775" t="str">
            <v>RIV</v>
          </cell>
        </row>
        <row r="776">
          <cell r="A776" t="str">
            <v>PEREZ,Michael</v>
          </cell>
          <cell r="B776" t="str">
            <v>C</v>
          </cell>
          <cell r="C776" t="str">
            <v>PIT</v>
          </cell>
          <cell r="E776" t="str">
            <v>RIV</v>
          </cell>
        </row>
        <row r="777">
          <cell r="A777" t="str">
            <v>PEREZ,Oliver</v>
          </cell>
          <cell r="B777" t="str">
            <v>P</v>
          </cell>
          <cell r="C777" t="str">
            <v>CLE</v>
          </cell>
          <cell r="D777" t="str">
            <v>XC</v>
          </cell>
          <cell r="E777" t="str">
            <v>MID</v>
          </cell>
        </row>
        <row r="778">
          <cell r="A778" t="str">
            <v>PEREZ,Roberto</v>
          </cell>
          <cell r="B778" t="str">
            <v>C</v>
          </cell>
          <cell r="C778" t="str">
            <v>CLE</v>
          </cell>
          <cell r="E778" t="str">
            <v>ZIO</v>
          </cell>
        </row>
        <row r="779">
          <cell r="A779" t="str">
            <v>PEREZ,Salvador</v>
          </cell>
          <cell r="B779" t="str">
            <v>C</v>
          </cell>
          <cell r="C779" t="str">
            <v>KCR</v>
          </cell>
          <cell r="E779" t="str">
            <v>MAR</v>
          </cell>
        </row>
        <row r="780">
          <cell r="A780" t="str">
            <v>PETERSON,David</v>
          </cell>
          <cell r="B780" t="str">
            <v>P</v>
          </cell>
          <cell r="C780" t="str">
            <v>NYM</v>
          </cell>
          <cell r="E780" t="str">
            <v>IND</v>
          </cell>
        </row>
        <row r="781">
          <cell r="A781" t="str">
            <v>PETERS,DJ</v>
          </cell>
          <cell r="B781" t="str">
            <v>OF</v>
          </cell>
          <cell r="C781" t="str">
            <v>TEX</v>
          </cell>
          <cell r="E781" t="str">
            <v>LVG</v>
          </cell>
        </row>
        <row r="782">
          <cell r="A782" t="str">
            <v>PETERSON,Jace</v>
          </cell>
          <cell r="B782" t="str">
            <v>OF</v>
          </cell>
          <cell r="C782" t="str">
            <v>MIL</v>
          </cell>
          <cell r="E782" t="str">
            <v>BH</v>
          </cell>
        </row>
        <row r="783">
          <cell r="A783" t="str">
            <v>PETIT,Yusmeiro</v>
          </cell>
          <cell r="B783" t="str">
            <v>P</v>
          </cell>
          <cell r="C783" t="str">
            <v>OAK</v>
          </cell>
          <cell r="E783" t="str">
            <v>WHT</v>
          </cell>
        </row>
        <row r="784">
          <cell r="A784" t="str">
            <v>PHAM,Tommy</v>
          </cell>
          <cell r="B784" t="str">
            <v>OF</v>
          </cell>
          <cell r="C784" t="str">
            <v>SDP</v>
          </cell>
          <cell r="E784" t="str">
            <v>GC</v>
          </cell>
        </row>
        <row r="785">
          <cell r="A785" t="str">
            <v>PHILLIPS,Brett</v>
          </cell>
          <cell r="B785" t="str">
            <v>OF</v>
          </cell>
          <cell r="C785" t="str">
            <v>TBR</v>
          </cell>
          <cell r="E785" t="str">
            <v>LVG</v>
          </cell>
        </row>
        <row r="786">
          <cell r="A786" t="str">
            <v>PHILLIPS,Evan</v>
          </cell>
          <cell r="B786" t="str">
            <v>P</v>
          </cell>
          <cell r="C786" t="str">
            <v>LAD</v>
          </cell>
          <cell r="D786" t="str">
            <v>XC</v>
          </cell>
          <cell r="E786" t="str">
            <v>HOB</v>
          </cell>
        </row>
        <row r="787">
          <cell r="A787" t="str">
            <v>PILLAR,Kevin</v>
          </cell>
          <cell r="B787" t="str">
            <v>OF</v>
          </cell>
          <cell r="C787" t="str">
            <v>NYM</v>
          </cell>
          <cell r="E787" t="str">
            <v>BH</v>
          </cell>
        </row>
        <row r="788">
          <cell r="A788" t="str">
            <v>PINA,Manuel</v>
          </cell>
          <cell r="B788" t="str">
            <v>C</v>
          </cell>
          <cell r="C788" t="str">
            <v>MIL</v>
          </cell>
          <cell r="E788" t="str">
            <v>BH</v>
          </cell>
        </row>
        <row r="789">
          <cell r="A789" t="str">
            <v>PINDER,Chad</v>
          </cell>
          <cell r="B789" t="str">
            <v>IF</v>
          </cell>
          <cell r="C789" t="str">
            <v>OAK</v>
          </cell>
          <cell r="E789" t="str">
            <v>MUN</v>
          </cell>
        </row>
        <row r="790">
          <cell r="A790" t="str">
            <v>PINEDA,Michael</v>
          </cell>
          <cell r="B790" t="str">
            <v>P</v>
          </cell>
          <cell r="C790" t="str">
            <v>MIN</v>
          </cell>
          <cell r="E790" t="str">
            <v>STM</v>
          </cell>
        </row>
        <row r="791">
          <cell r="A791" t="str">
            <v>PISCOTTY,Stephen</v>
          </cell>
          <cell r="B791" t="str">
            <v>OF</v>
          </cell>
          <cell r="C791" t="str">
            <v>OAK</v>
          </cell>
          <cell r="E791" t="str">
            <v>MID</v>
          </cell>
        </row>
        <row r="792">
          <cell r="A792" t="str">
            <v>PIVETTA,Nick</v>
          </cell>
          <cell r="B792" t="str">
            <v>P</v>
          </cell>
          <cell r="C792" t="str">
            <v>BOS</v>
          </cell>
          <cell r="E792" t="str">
            <v>KNX</v>
          </cell>
        </row>
        <row r="793">
          <cell r="A793" t="str">
            <v>PLAWECKI,Kevin</v>
          </cell>
          <cell r="B793" t="str">
            <v>C</v>
          </cell>
          <cell r="C793" t="str">
            <v>BOS</v>
          </cell>
          <cell r="E793" t="str">
            <v>STM</v>
          </cell>
        </row>
        <row r="794">
          <cell r="A794" t="str">
            <v>PLESAC,Zach</v>
          </cell>
          <cell r="B794" t="str">
            <v>P</v>
          </cell>
          <cell r="C794" t="str">
            <v>CLE</v>
          </cell>
          <cell r="E794" t="str">
            <v>LVG</v>
          </cell>
        </row>
        <row r="795">
          <cell r="A795" t="str">
            <v>PLUTKO,Adam</v>
          </cell>
          <cell r="B795" t="str">
            <v>P</v>
          </cell>
          <cell r="C795" t="str">
            <v>BAL</v>
          </cell>
          <cell r="E795" t="str">
            <v>NW</v>
          </cell>
        </row>
        <row r="796">
          <cell r="A796" t="str">
            <v>POLANCO,Gregory</v>
          </cell>
          <cell r="B796" t="str">
            <v>OF</v>
          </cell>
          <cell r="C796" t="str">
            <v>PIT</v>
          </cell>
          <cell r="E796" t="str">
            <v>NW</v>
          </cell>
        </row>
        <row r="797">
          <cell r="A797" t="str">
            <v>POLANCO,Jorge</v>
          </cell>
          <cell r="B797" t="str">
            <v>IF</v>
          </cell>
          <cell r="C797" t="str">
            <v>MIN</v>
          </cell>
          <cell r="E797" t="str">
            <v>KNX</v>
          </cell>
        </row>
        <row r="798">
          <cell r="A798" t="str">
            <v>POLLOCK,A.J.</v>
          </cell>
          <cell r="B798" t="str">
            <v>OF</v>
          </cell>
          <cell r="C798" t="str">
            <v>LAD</v>
          </cell>
          <cell r="E798" t="str">
            <v>HUD</v>
          </cell>
        </row>
        <row r="799">
          <cell r="A799" t="str">
            <v>POMERANZ,Drew</v>
          </cell>
          <cell r="B799" t="str">
            <v>P</v>
          </cell>
          <cell r="C799" t="str">
            <v>SDP</v>
          </cell>
          <cell r="E799" t="str">
            <v>STM</v>
          </cell>
        </row>
        <row r="800">
          <cell r="A800" t="str">
            <v>PONCE,Cody</v>
          </cell>
          <cell r="B800" t="str">
            <v>P</v>
          </cell>
          <cell r="C800" t="str">
            <v>PIT</v>
          </cell>
          <cell r="D800" t="str">
            <v>XC</v>
          </cell>
          <cell r="E800" t="str">
            <v>MID</v>
          </cell>
        </row>
        <row r="801">
          <cell r="A801" t="str">
            <v>PONCE DE LEON,Daniel</v>
          </cell>
          <cell r="B801" t="str">
            <v>P</v>
          </cell>
          <cell r="C801" t="str">
            <v>STL</v>
          </cell>
          <cell r="D801" t="str">
            <v>XC</v>
          </cell>
          <cell r="E801" t="str">
            <v>HOB</v>
          </cell>
        </row>
        <row r="802">
          <cell r="A802" t="str">
            <v>POP,Zach</v>
          </cell>
          <cell r="B802" t="str">
            <v>P</v>
          </cell>
          <cell r="C802" t="str">
            <v>MIA</v>
          </cell>
          <cell r="E802" t="str">
            <v>RYE</v>
          </cell>
        </row>
        <row r="803">
          <cell r="A803" t="str">
            <v>POSEY,Buster</v>
          </cell>
          <cell r="B803" t="str">
            <v>C</v>
          </cell>
          <cell r="C803" t="str">
            <v>SFG</v>
          </cell>
          <cell r="E803" t="str">
            <v>WAR</v>
          </cell>
        </row>
        <row r="804">
          <cell r="A804" t="str">
            <v>PRESSLY,Ryan</v>
          </cell>
          <cell r="B804" t="str">
            <v>P</v>
          </cell>
          <cell r="C804" t="str">
            <v>HOU</v>
          </cell>
          <cell r="E804" t="str">
            <v>KNX</v>
          </cell>
        </row>
        <row r="805">
          <cell r="A805" t="str">
            <v>PRICE,David</v>
          </cell>
          <cell r="B805" t="str">
            <v>P</v>
          </cell>
          <cell r="C805" t="str">
            <v>LAD</v>
          </cell>
          <cell r="E805" t="str">
            <v>MID</v>
          </cell>
        </row>
        <row r="806">
          <cell r="A806" t="str">
            <v>PROFAR,Jurickson</v>
          </cell>
          <cell r="B806" t="str">
            <v>OF</v>
          </cell>
          <cell r="C806" t="str">
            <v>SDP</v>
          </cell>
          <cell r="E806" t="str">
            <v>NBO</v>
          </cell>
        </row>
        <row r="807">
          <cell r="A807" t="str">
            <v>PUIG,Yasiel</v>
          </cell>
          <cell r="B807" t="str">
            <v>OF</v>
          </cell>
          <cell r="C807" t="str">
            <v>*</v>
          </cell>
          <cell r="D807" t="str">
            <v>*</v>
          </cell>
          <cell r="E807" t="str">
            <v>KAN</v>
          </cell>
        </row>
        <row r="808">
          <cell r="A808" t="str">
            <v>PUJOLS,Albert</v>
          </cell>
          <cell r="B808" t="str">
            <v>IF</v>
          </cell>
          <cell r="C808" t="str">
            <v>LAD</v>
          </cell>
          <cell r="E808" t="str">
            <v>IND</v>
          </cell>
        </row>
        <row r="809">
          <cell r="A809" t="str">
            <v>PUK,A.J.</v>
          </cell>
          <cell r="B809" t="str">
            <v>P</v>
          </cell>
          <cell r="C809" t="str">
            <v>OAK</v>
          </cell>
          <cell r="E809" t="str">
            <v>MID</v>
          </cell>
        </row>
        <row r="810">
          <cell r="A810" t="str">
            <v>QUANTRILL,Cal</v>
          </cell>
          <cell r="B810" t="str">
            <v>P</v>
          </cell>
          <cell r="C810" t="str">
            <v>CLE</v>
          </cell>
          <cell r="E810" t="str">
            <v>IND</v>
          </cell>
        </row>
        <row r="811">
          <cell r="A811" t="str">
            <v>QUIJADA,Jose</v>
          </cell>
          <cell r="B811" t="str">
            <v>P</v>
          </cell>
          <cell r="C811" t="str">
            <v>LAA</v>
          </cell>
          <cell r="E811" t="str">
            <v>RCK</v>
          </cell>
        </row>
        <row r="812">
          <cell r="A812" t="str">
            <v>QUINN,Roman</v>
          </cell>
          <cell r="B812" t="str">
            <v>OF</v>
          </cell>
          <cell r="C812" t="str">
            <v>PHI</v>
          </cell>
          <cell r="D812" t="str">
            <v>XC</v>
          </cell>
          <cell r="E812" t="str">
            <v>LVG</v>
          </cell>
        </row>
        <row r="813">
          <cell r="A813" t="str">
            <v>QUINTANA,Jose</v>
          </cell>
          <cell r="B813" t="str">
            <v>P</v>
          </cell>
          <cell r="C813" t="str">
            <v>SFG</v>
          </cell>
          <cell r="E813" t="str">
            <v>HUD</v>
          </cell>
        </row>
        <row r="814">
          <cell r="A814" t="str">
            <v>RAINEY,Tanner</v>
          </cell>
          <cell r="B814" t="str">
            <v>P</v>
          </cell>
          <cell r="C814" t="str">
            <v>WAS</v>
          </cell>
          <cell r="E814" t="str">
            <v>RIV</v>
          </cell>
        </row>
        <row r="815">
          <cell r="A815" t="str">
            <v>RALEIGH,Cal</v>
          </cell>
          <cell r="B815" t="str">
            <v>C</v>
          </cell>
          <cell r="C815" t="str">
            <v>SEA</v>
          </cell>
          <cell r="E815" t="str">
            <v>RCK</v>
          </cell>
        </row>
        <row r="816">
          <cell r="A816" t="str">
            <v>RALEY,Brooks</v>
          </cell>
          <cell r="B816" t="str">
            <v>P</v>
          </cell>
          <cell r="C816" t="str">
            <v>HOU</v>
          </cell>
          <cell r="E816" t="str">
            <v>MID</v>
          </cell>
        </row>
        <row r="817">
          <cell r="A817" t="str">
            <v>RAMIREZ,Harold</v>
          </cell>
          <cell r="B817" t="str">
            <v>OF</v>
          </cell>
          <cell r="C817" t="str">
            <v>CLE</v>
          </cell>
          <cell r="E817" t="str">
            <v>COL</v>
          </cell>
        </row>
        <row r="818">
          <cell r="A818" t="str">
            <v>RAMIREZ,Jose E.</v>
          </cell>
          <cell r="B818" t="str">
            <v>IF</v>
          </cell>
          <cell r="C818" t="str">
            <v>CLE</v>
          </cell>
          <cell r="E818" t="str">
            <v>WHT</v>
          </cell>
        </row>
        <row r="819">
          <cell r="A819" t="str">
            <v>RAMIREZ,Nick</v>
          </cell>
          <cell r="B819" t="str">
            <v>P</v>
          </cell>
          <cell r="C819" t="str">
            <v>SDP</v>
          </cell>
          <cell r="D819" t="str">
            <v>XC</v>
          </cell>
          <cell r="E819" t="str">
            <v>KAN</v>
          </cell>
        </row>
        <row r="820">
          <cell r="A820" t="str">
            <v>RAMIREZ,Noe</v>
          </cell>
          <cell r="B820" t="str">
            <v>P</v>
          </cell>
          <cell r="C820" t="str">
            <v>ARI</v>
          </cell>
          <cell r="E820" t="str">
            <v>NBO</v>
          </cell>
        </row>
        <row r="821">
          <cell r="A821" t="str">
            <v>RAMIREZ,Yohan</v>
          </cell>
          <cell r="B821" t="str">
            <v>P</v>
          </cell>
          <cell r="C821" t="str">
            <v>SEA</v>
          </cell>
          <cell r="D821" t="str">
            <v>XC</v>
          </cell>
          <cell r="E821" t="str">
            <v>BH</v>
          </cell>
        </row>
        <row r="822">
          <cell r="A822" t="str">
            <v>RAMOS,Wilson</v>
          </cell>
          <cell r="B822" t="str">
            <v>C</v>
          </cell>
          <cell r="C822" t="str">
            <v>CLE</v>
          </cell>
          <cell r="D822" t="str">
            <v>XC</v>
          </cell>
          <cell r="E822" t="str">
            <v>HUD</v>
          </cell>
        </row>
        <row r="823">
          <cell r="A823" t="str">
            <v>RASMUSSEN,Drew</v>
          </cell>
          <cell r="B823" t="str">
            <v>P</v>
          </cell>
          <cell r="C823" t="str">
            <v>TBR</v>
          </cell>
          <cell r="E823" t="str">
            <v>WHT</v>
          </cell>
        </row>
        <row r="824">
          <cell r="A824" t="str">
            <v>RAY,Robbie</v>
          </cell>
          <cell r="B824" t="str">
            <v>P</v>
          </cell>
          <cell r="C824" t="str">
            <v>TOR</v>
          </cell>
          <cell r="E824" t="str">
            <v>WAR</v>
          </cell>
        </row>
        <row r="825">
          <cell r="A825" t="str">
            <v>REALMUTO,J.T.</v>
          </cell>
          <cell r="B825" t="str">
            <v>C</v>
          </cell>
          <cell r="C825" t="str">
            <v>PHI</v>
          </cell>
          <cell r="E825" t="str">
            <v>RYE</v>
          </cell>
        </row>
        <row r="826">
          <cell r="A826" t="str">
            <v>REDDICK,Josh</v>
          </cell>
          <cell r="B826" t="str">
            <v>OF</v>
          </cell>
          <cell r="C826" t="str">
            <v>ARI</v>
          </cell>
          <cell r="E826" t="str">
            <v>HOB</v>
          </cell>
        </row>
        <row r="827">
          <cell r="A827" t="str">
            <v>RENDON,Anthony</v>
          </cell>
          <cell r="B827" t="str">
            <v>IF</v>
          </cell>
          <cell r="C827" t="str">
            <v>LAA</v>
          </cell>
          <cell r="E827" t="str">
            <v>MLR</v>
          </cell>
        </row>
        <row r="828">
          <cell r="A828" t="str">
            <v>RENFROE,Hunter</v>
          </cell>
          <cell r="B828" t="str">
            <v>OF</v>
          </cell>
          <cell r="C828" t="str">
            <v>BOS</v>
          </cell>
          <cell r="E828" t="str">
            <v>WHT</v>
          </cell>
        </row>
        <row r="829">
          <cell r="A829" t="str">
            <v>RENGIFO,Luis</v>
          </cell>
          <cell r="B829" t="str">
            <v>IF</v>
          </cell>
          <cell r="C829" t="str">
            <v>LAA</v>
          </cell>
          <cell r="E829" t="str">
            <v>MAR</v>
          </cell>
        </row>
        <row r="830">
          <cell r="A830" t="str">
            <v>REYES,Alex</v>
          </cell>
          <cell r="B830" t="str">
            <v>P</v>
          </cell>
          <cell r="C830" t="str">
            <v>STL</v>
          </cell>
          <cell r="E830" t="str">
            <v>GC</v>
          </cell>
        </row>
        <row r="831">
          <cell r="A831" t="str">
            <v>REYES,Franmil</v>
          </cell>
          <cell r="B831" t="str">
            <v>OF</v>
          </cell>
          <cell r="C831" t="str">
            <v>CLE</v>
          </cell>
          <cell r="E831" t="str">
            <v>RCK</v>
          </cell>
        </row>
        <row r="832">
          <cell r="A832" t="str">
            <v>REYES,Victor</v>
          </cell>
          <cell r="B832" t="str">
            <v>OF</v>
          </cell>
          <cell r="C832" t="str">
            <v>DET</v>
          </cell>
          <cell r="E832" t="str">
            <v>KNX</v>
          </cell>
        </row>
        <row r="833">
          <cell r="A833" t="str">
            <v>REYNOLDS,Bryan</v>
          </cell>
          <cell r="B833" t="str">
            <v>OF</v>
          </cell>
          <cell r="C833" t="str">
            <v>PIT</v>
          </cell>
          <cell r="E833" t="str">
            <v>HUD</v>
          </cell>
        </row>
        <row r="834">
          <cell r="A834" t="str">
            <v>RICHARDS,Garrett</v>
          </cell>
          <cell r="B834" t="str">
            <v>P</v>
          </cell>
          <cell r="C834" t="str">
            <v>BOS</v>
          </cell>
          <cell r="E834" t="str">
            <v>NBO</v>
          </cell>
        </row>
        <row r="835">
          <cell r="A835" t="str">
            <v>RICHARDS,Trevor</v>
          </cell>
          <cell r="B835" t="str">
            <v>P</v>
          </cell>
          <cell r="C835" t="str">
            <v>TOR</v>
          </cell>
          <cell r="E835" t="str">
            <v>HOB</v>
          </cell>
        </row>
        <row r="836">
          <cell r="A836" t="str">
            <v>RIDDLE,JT</v>
          </cell>
          <cell r="B836" t="str">
            <v>IF</v>
          </cell>
          <cell r="C836" t="str">
            <v>MIN</v>
          </cell>
          <cell r="D836" t="str">
            <v>XC</v>
          </cell>
          <cell r="E836" t="str">
            <v>RYE</v>
          </cell>
        </row>
        <row r="837">
          <cell r="A837" t="str">
            <v>RILEY,Austin</v>
          </cell>
          <cell r="B837" t="str">
            <v>IF</v>
          </cell>
          <cell r="C837" t="str">
            <v>ATL</v>
          </cell>
          <cell r="E837" t="str">
            <v>RIV</v>
          </cell>
        </row>
        <row r="838">
          <cell r="A838" t="str">
            <v>RIOS,Edwin</v>
          </cell>
          <cell r="B838" t="str">
            <v>IF</v>
          </cell>
          <cell r="C838" t="str">
            <v>LAD</v>
          </cell>
          <cell r="D838" t="str">
            <v>XC</v>
          </cell>
          <cell r="E838" t="str">
            <v>MID</v>
          </cell>
        </row>
        <row r="839">
          <cell r="A839" t="str">
            <v>RIVERA,Emmanuel</v>
          </cell>
          <cell r="B839" t="str">
            <v>IF</v>
          </cell>
          <cell r="C839" t="str">
            <v>KCR</v>
          </cell>
          <cell r="E839" t="str">
            <v>HUD</v>
          </cell>
        </row>
        <row r="840">
          <cell r="A840" t="str">
            <v>RIZZO,Anthony</v>
          </cell>
          <cell r="B840" t="str">
            <v>IF</v>
          </cell>
          <cell r="C840" t="str">
            <v>NYY</v>
          </cell>
          <cell r="E840" t="str">
            <v>MUN</v>
          </cell>
        </row>
        <row r="841">
          <cell r="A841" t="str">
            <v>ROARK,Tanner</v>
          </cell>
          <cell r="B841" t="str">
            <v>P</v>
          </cell>
          <cell r="C841" t="str">
            <v>TOR</v>
          </cell>
          <cell r="D841" t="str">
            <v>XC</v>
          </cell>
          <cell r="E841" t="str">
            <v>RCK</v>
          </cell>
        </row>
        <row r="842">
          <cell r="A842" t="str">
            <v>ROBERTSON,Daniel R.</v>
          </cell>
          <cell r="B842" t="str">
            <v>IF</v>
          </cell>
          <cell r="C842" t="str">
            <v>MIL</v>
          </cell>
          <cell r="D842" t="str">
            <v>XC</v>
          </cell>
          <cell r="E842" t="str">
            <v>RYE</v>
          </cell>
        </row>
        <row r="843">
          <cell r="A843" t="str">
            <v>ROBERT,Luis</v>
          </cell>
          <cell r="B843" t="str">
            <v>OF</v>
          </cell>
          <cell r="C843" t="str">
            <v>CHW</v>
          </cell>
          <cell r="E843" t="str">
            <v>IND</v>
          </cell>
        </row>
        <row r="844">
          <cell r="A844" t="str">
            <v>ROBLES,Hansel</v>
          </cell>
          <cell r="B844" t="str">
            <v>P</v>
          </cell>
          <cell r="C844" t="str">
            <v>BOS</v>
          </cell>
          <cell r="E844" t="str">
            <v>RCK</v>
          </cell>
        </row>
        <row r="845">
          <cell r="A845" t="str">
            <v>ROBLES,Victor</v>
          </cell>
          <cell r="B845" t="str">
            <v>OF</v>
          </cell>
          <cell r="C845" t="str">
            <v>WAS</v>
          </cell>
          <cell r="E845" t="str">
            <v>RCK</v>
          </cell>
        </row>
        <row r="846">
          <cell r="A846" t="str">
            <v>RODGERS,Brendan</v>
          </cell>
          <cell r="B846" t="str">
            <v>IF</v>
          </cell>
          <cell r="C846" t="str">
            <v>COL</v>
          </cell>
          <cell r="E846" t="str">
            <v>BRO</v>
          </cell>
        </row>
        <row r="847">
          <cell r="A847" t="str">
            <v>RODON,Carlos</v>
          </cell>
          <cell r="B847" t="str">
            <v>P</v>
          </cell>
          <cell r="C847" t="str">
            <v>CHW</v>
          </cell>
          <cell r="E847" t="str">
            <v>HOB</v>
          </cell>
        </row>
        <row r="848">
          <cell r="A848" t="str">
            <v>RODRIGUEZ,Eduardo</v>
          </cell>
          <cell r="B848" t="str">
            <v>P</v>
          </cell>
          <cell r="C848" t="str">
            <v>BOS</v>
          </cell>
          <cell r="E848" t="str">
            <v>GC</v>
          </cell>
        </row>
        <row r="849">
          <cell r="A849" t="str">
            <v>RODRIGUEZ,Joely</v>
          </cell>
          <cell r="B849" t="str">
            <v>P</v>
          </cell>
          <cell r="C849" t="str">
            <v>NYY</v>
          </cell>
          <cell r="E849" t="str">
            <v>IND</v>
          </cell>
        </row>
        <row r="850">
          <cell r="A850" t="str">
            <v>RODRIGUEZ,Manuel</v>
          </cell>
          <cell r="B850" t="str">
            <v>P</v>
          </cell>
          <cell r="C850" t="str">
            <v>CHC</v>
          </cell>
          <cell r="E850" t="str">
            <v>MUN</v>
          </cell>
        </row>
        <row r="851">
          <cell r="A851" t="str">
            <v>RODRIGUEZ,Richard</v>
          </cell>
          <cell r="B851" t="str">
            <v>P</v>
          </cell>
          <cell r="C851" t="str">
            <v>ATL</v>
          </cell>
          <cell r="E851" t="str">
            <v>MLR</v>
          </cell>
        </row>
        <row r="852">
          <cell r="A852" t="str">
            <v>ROE,Chaz</v>
          </cell>
          <cell r="B852" t="str">
            <v>P</v>
          </cell>
          <cell r="C852" t="str">
            <v>TBR</v>
          </cell>
          <cell r="D852" t="str">
            <v>XC</v>
          </cell>
          <cell r="E852" t="str">
            <v>GC</v>
          </cell>
        </row>
        <row r="853">
          <cell r="A853" t="str">
            <v>ROGERS,Jake</v>
          </cell>
          <cell r="B853" t="str">
            <v>C</v>
          </cell>
          <cell r="C853" t="str">
            <v>DET</v>
          </cell>
          <cell r="E853" t="str">
            <v>CAY</v>
          </cell>
        </row>
        <row r="854">
          <cell r="A854" t="str">
            <v>ROGERS,Taylor</v>
          </cell>
          <cell r="B854" t="str">
            <v>P</v>
          </cell>
          <cell r="C854" t="str">
            <v>MIN</v>
          </cell>
          <cell r="E854" t="str">
            <v>COL</v>
          </cell>
        </row>
        <row r="855">
          <cell r="A855" t="str">
            <v>ROGERS,Trevor</v>
          </cell>
          <cell r="B855" t="str">
            <v>P</v>
          </cell>
          <cell r="C855" t="str">
            <v>MIA</v>
          </cell>
          <cell r="E855" t="str">
            <v>CAY</v>
          </cell>
        </row>
        <row r="856">
          <cell r="A856" t="str">
            <v>ROGERS,Tyler</v>
          </cell>
          <cell r="B856" t="str">
            <v>P</v>
          </cell>
          <cell r="C856" t="str">
            <v>SFG</v>
          </cell>
          <cell r="E856" t="str">
            <v>BRO</v>
          </cell>
        </row>
        <row r="857">
          <cell r="A857" t="str">
            <v>ROJAS,Josh</v>
          </cell>
          <cell r="B857" t="str">
            <v>IF</v>
          </cell>
          <cell r="C857" t="str">
            <v>ARI</v>
          </cell>
          <cell r="E857" t="str">
            <v>MUN</v>
          </cell>
        </row>
        <row r="858">
          <cell r="A858" t="str">
            <v>ROJAS,Jose</v>
          </cell>
          <cell r="B858" t="str">
            <v>OF</v>
          </cell>
          <cell r="C858" t="str">
            <v>LAA</v>
          </cell>
          <cell r="E858" t="str">
            <v>KAN</v>
          </cell>
        </row>
        <row r="859">
          <cell r="A859" t="str">
            <v>ROJAS,Miguel</v>
          </cell>
          <cell r="B859" t="str">
            <v>IF</v>
          </cell>
          <cell r="C859" t="str">
            <v>MIA</v>
          </cell>
          <cell r="E859" t="str">
            <v>WHT</v>
          </cell>
        </row>
        <row r="860">
          <cell r="A860" t="str">
            <v>ROMANO,Jordan</v>
          </cell>
          <cell r="B860" t="str">
            <v>P</v>
          </cell>
          <cell r="C860" t="str">
            <v>TOR</v>
          </cell>
          <cell r="E860" t="str">
            <v>CAY</v>
          </cell>
        </row>
        <row r="861">
          <cell r="A861" t="str">
            <v>ROMERO,JoJo</v>
          </cell>
          <cell r="B861" t="str">
            <v>P</v>
          </cell>
          <cell r="C861" t="str">
            <v>PHI</v>
          </cell>
          <cell r="D861" t="str">
            <v>XC</v>
          </cell>
          <cell r="E861" t="str">
            <v>BRO</v>
          </cell>
        </row>
        <row r="862">
          <cell r="A862" t="str">
            <v>ROMINE,Andrew</v>
          </cell>
          <cell r="B862" t="str">
            <v>IF</v>
          </cell>
          <cell r="C862" t="str">
            <v>CHC</v>
          </cell>
          <cell r="E862" t="str">
            <v>NBO</v>
          </cell>
        </row>
        <row r="863">
          <cell r="A863" t="str">
            <v>ROMINE,Austin</v>
          </cell>
          <cell r="B863" t="str">
            <v>C</v>
          </cell>
          <cell r="C863" t="str">
            <v>CHC</v>
          </cell>
          <cell r="E863" t="str">
            <v>HOB</v>
          </cell>
        </row>
        <row r="864">
          <cell r="A864" t="str">
            <v>ROMO,Sergio</v>
          </cell>
          <cell r="B864" t="str">
            <v>P</v>
          </cell>
          <cell r="C864" t="str">
            <v>OAK</v>
          </cell>
          <cell r="E864" t="str">
            <v>STM</v>
          </cell>
        </row>
        <row r="865">
          <cell r="A865" t="str">
            <v>RONDON,Jose</v>
          </cell>
          <cell r="B865" t="str">
            <v>IF</v>
          </cell>
          <cell r="C865" t="str">
            <v>STL</v>
          </cell>
          <cell r="E865" t="str">
            <v>KAN</v>
          </cell>
        </row>
        <row r="866">
          <cell r="A866" t="str">
            <v>ROOKER,Brent</v>
          </cell>
          <cell r="B866" t="str">
            <v>OF</v>
          </cell>
          <cell r="C866" t="str">
            <v>MIN</v>
          </cell>
          <cell r="E866" t="str">
            <v>MID</v>
          </cell>
        </row>
        <row r="867">
          <cell r="A867" t="str">
            <v>ROSARIO,Amed</v>
          </cell>
          <cell r="B867" t="str">
            <v>IF</v>
          </cell>
          <cell r="C867" t="str">
            <v>CLE</v>
          </cell>
          <cell r="E867" t="str">
            <v>CAY</v>
          </cell>
        </row>
        <row r="868">
          <cell r="A868" t="str">
            <v>ROSARIO,Eddie</v>
          </cell>
          <cell r="B868" t="str">
            <v>OF</v>
          </cell>
          <cell r="C868" t="str">
            <v>ATL</v>
          </cell>
          <cell r="E868" t="str">
            <v>KNX</v>
          </cell>
        </row>
        <row r="869">
          <cell r="A869" t="str">
            <v>ROSENTHAL,Trevor</v>
          </cell>
          <cell r="B869" t="str">
            <v>P</v>
          </cell>
          <cell r="C869" t="str">
            <v>*</v>
          </cell>
          <cell r="D869" t="str">
            <v>*</v>
          </cell>
          <cell r="E869" t="str">
            <v>IND</v>
          </cell>
        </row>
        <row r="870">
          <cell r="A870" t="str">
            <v>ROSS,Joe</v>
          </cell>
          <cell r="B870" t="str">
            <v>P</v>
          </cell>
          <cell r="C870" t="str">
            <v>WAS</v>
          </cell>
          <cell r="E870" t="str">
            <v>CAY</v>
          </cell>
        </row>
        <row r="871">
          <cell r="A871" t="str">
            <v>RUCKER,Michael</v>
          </cell>
          <cell r="B871" t="str">
            <v>P</v>
          </cell>
          <cell r="C871" t="str">
            <v>CHC</v>
          </cell>
          <cell r="E871" t="str">
            <v>MUN</v>
          </cell>
        </row>
        <row r="872">
          <cell r="A872" t="str">
            <v>RUF,Darin</v>
          </cell>
          <cell r="B872" t="str">
            <v>OF</v>
          </cell>
          <cell r="C872" t="str">
            <v>SFG</v>
          </cell>
          <cell r="E872" t="str">
            <v>HUD</v>
          </cell>
        </row>
        <row r="873">
          <cell r="A873" t="str">
            <v>RUIZ,Jose</v>
          </cell>
          <cell r="B873" t="str">
            <v>P</v>
          </cell>
          <cell r="C873" t="str">
            <v>CHW</v>
          </cell>
          <cell r="E873" t="str">
            <v>GC</v>
          </cell>
        </row>
        <row r="874">
          <cell r="A874" t="str">
            <v>RUIZ,Keibert</v>
          </cell>
          <cell r="B874" t="str">
            <v>C</v>
          </cell>
          <cell r="C874" t="str">
            <v>WAS</v>
          </cell>
          <cell r="E874" t="str">
            <v>GC</v>
          </cell>
        </row>
        <row r="875">
          <cell r="A875" t="str">
            <v>RUIZ,Rio</v>
          </cell>
          <cell r="B875" t="str">
            <v>IF</v>
          </cell>
          <cell r="C875" t="str">
            <v>COL</v>
          </cell>
          <cell r="E875" t="str">
            <v>RIV</v>
          </cell>
        </row>
        <row r="876">
          <cell r="A876" t="str">
            <v>RYAN,Kyle</v>
          </cell>
          <cell r="B876" t="str">
            <v>P</v>
          </cell>
          <cell r="C876" t="str">
            <v>CHC</v>
          </cell>
          <cell r="D876" t="str">
            <v>XC</v>
          </cell>
          <cell r="E876" t="str">
            <v>MUN</v>
          </cell>
        </row>
        <row r="877">
          <cell r="A877" t="str">
            <v>RYU,Hyun-Jin</v>
          </cell>
          <cell r="B877" t="str">
            <v>P</v>
          </cell>
          <cell r="C877" t="str">
            <v>TOR</v>
          </cell>
          <cell r="E877" t="str">
            <v>RYE</v>
          </cell>
        </row>
        <row r="878">
          <cell r="A878" t="str">
            <v>SADLER,Casey</v>
          </cell>
          <cell r="B878" t="str">
            <v>P</v>
          </cell>
          <cell r="C878" t="str">
            <v>SEA</v>
          </cell>
          <cell r="E878" t="str">
            <v>BRO</v>
          </cell>
        </row>
        <row r="879">
          <cell r="A879" t="str">
            <v>SALE,Chris</v>
          </cell>
          <cell r="B879" t="str">
            <v>P</v>
          </cell>
          <cell r="C879" t="str">
            <v>BOS</v>
          </cell>
          <cell r="E879" t="str">
            <v>RYE</v>
          </cell>
        </row>
        <row r="880">
          <cell r="A880" t="str">
            <v>SANCHEZ,Aaron</v>
          </cell>
          <cell r="B880" t="str">
            <v>P</v>
          </cell>
          <cell r="C880" t="str">
            <v>SFG</v>
          </cell>
          <cell r="E880" t="str">
            <v>RIV</v>
          </cell>
        </row>
        <row r="881">
          <cell r="A881" t="str">
            <v>SANCHEZ,Anibal</v>
          </cell>
          <cell r="B881" t="str">
            <v>P</v>
          </cell>
          <cell r="C881" t="str">
            <v>*</v>
          </cell>
          <cell r="D881" t="str">
            <v>*</v>
          </cell>
          <cell r="E881" t="str">
            <v>WAR</v>
          </cell>
        </row>
        <row r="882">
          <cell r="A882" t="str">
            <v>SANCHEZ,Yolmer</v>
          </cell>
          <cell r="B882" t="str">
            <v>IF</v>
          </cell>
          <cell r="C882" t="str">
            <v>*</v>
          </cell>
          <cell r="D882" t="str">
            <v>*</v>
          </cell>
          <cell r="E882" t="str">
            <v>???</v>
          </cell>
        </row>
        <row r="883">
          <cell r="A883" t="str">
            <v>SANCHEZ,Gary</v>
          </cell>
          <cell r="B883" t="str">
            <v>C</v>
          </cell>
          <cell r="C883" t="str">
            <v>NYY</v>
          </cell>
          <cell r="E883" t="str">
            <v>RCK</v>
          </cell>
        </row>
        <row r="884">
          <cell r="A884" t="str">
            <v>SANCHEZ,Jesus</v>
          </cell>
          <cell r="B884" t="str">
            <v>OF</v>
          </cell>
          <cell r="C884" t="str">
            <v>MIA</v>
          </cell>
          <cell r="E884" t="str">
            <v>COL</v>
          </cell>
        </row>
        <row r="885">
          <cell r="A885" t="str">
            <v>SANCHEZ,Miguel</v>
          </cell>
          <cell r="B885" t="str">
            <v>P</v>
          </cell>
          <cell r="C885" t="str">
            <v>MIL</v>
          </cell>
          <cell r="E885" t="str">
            <v>KAN</v>
          </cell>
        </row>
        <row r="886">
          <cell r="A886" t="str">
            <v>SANCHEZ,Sixto</v>
          </cell>
          <cell r="B886" t="str">
            <v>P</v>
          </cell>
          <cell r="C886" t="str">
            <v>*</v>
          </cell>
          <cell r="D886" t="str">
            <v>*</v>
          </cell>
          <cell r="E886" t="str">
            <v>MAR</v>
          </cell>
        </row>
        <row r="887">
          <cell r="A887" t="str">
            <v>SANDLIN,Nick</v>
          </cell>
          <cell r="B887" t="str">
            <v>P</v>
          </cell>
          <cell r="C887" t="str">
            <v>CLE</v>
          </cell>
          <cell r="E887" t="str">
            <v>HUD</v>
          </cell>
        </row>
        <row r="888">
          <cell r="A888" t="str">
            <v>SANDOVAL,Pablo</v>
          </cell>
          <cell r="B888" t="str">
            <v>IF</v>
          </cell>
          <cell r="C888" t="str">
            <v>ATL</v>
          </cell>
          <cell r="D888" t="str">
            <v>XC</v>
          </cell>
          <cell r="E888" t="str">
            <v>WAR</v>
          </cell>
        </row>
        <row r="889">
          <cell r="A889" t="str">
            <v>SANDOVAL,Patrick</v>
          </cell>
          <cell r="B889" t="str">
            <v>P</v>
          </cell>
          <cell r="C889" t="str">
            <v>LAA</v>
          </cell>
          <cell r="E889" t="str">
            <v>BRO</v>
          </cell>
        </row>
        <row r="890">
          <cell r="A890" t="str">
            <v>SANO,Miguel</v>
          </cell>
          <cell r="B890" t="str">
            <v>IF</v>
          </cell>
          <cell r="C890" t="str">
            <v>MIN</v>
          </cell>
          <cell r="E890" t="str">
            <v>KNX</v>
          </cell>
        </row>
        <row r="891">
          <cell r="A891" t="str">
            <v>SANTANDER,Anthony</v>
          </cell>
          <cell r="B891" t="str">
            <v>OF</v>
          </cell>
          <cell r="C891" t="str">
            <v>BAL</v>
          </cell>
          <cell r="E891" t="str">
            <v>GC</v>
          </cell>
        </row>
        <row r="892">
          <cell r="A892" t="str">
            <v>SANTANA,Carlos</v>
          </cell>
          <cell r="B892" t="str">
            <v>IF</v>
          </cell>
          <cell r="C892" t="str">
            <v>KCR</v>
          </cell>
          <cell r="E892" t="str">
            <v>BRO</v>
          </cell>
        </row>
        <row r="893">
          <cell r="A893" t="str">
            <v>SANTANA,Dennis</v>
          </cell>
          <cell r="B893" t="str">
            <v>P</v>
          </cell>
          <cell r="C893" t="str">
            <v>TEX</v>
          </cell>
          <cell r="E893" t="str">
            <v>RCK</v>
          </cell>
        </row>
        <row r="894">
          <cell r="A894" t="str">
            <v>SANTANA,Edgar</v>
          </cell>
          <cell r="B894" t="str">
            <v>P</v>
          </cell>
          <cell r="C894" t="str">
            <v>ATL</v>
          </cell>
          <cell r="E894" t="str">
            <v>NW</v>
          </cell>
        </row>
        <row r="895">
          <cell r="A895" t="str">
            <v>SANTANA,Ervin</v>
          </cell>
          <cell r="B895" t="str">
            <v>P</v>
          </cell>
          <cell r="C895" t="str">
            <v>KCR</v>
          </cell>
          <cell r="E895" t="str">
            <v>NW</v>
          </cell>
        </row>
        <row r="896">
          <cell r="A896" t="str">
            <v>SANTILLAN,Tony</v>
          </cell>
          <cell r="B896" t="str">
            <v>P</v>
          </cell>
          <cell r="C896" t="str">
            <v>CIN</v>
          </cell>
          <cell r="E896" t="str">
            <v>CAY</v>
          </cell>
        </row>
        <row r="897">
          <cell r="A897" t="str">
            <v>SAUCEDO,Tayler</v>
          </cell>
          <cell r="B897" t="str">
            <v>P</v>
          </cell>
          <cell r="C897" t="str">
            <v>TOR</v>
          </cell>
          <cell r="E897" t="str">
            <v>CAY</v>
          </cell>
        </row>
        <row r="898">
          <cell r="A898" t="str">
            <v>SAWAMURA,Hirokazu</v>
          </cell>
          <cell r="B898" t="str">
            <v>P</v>
          </cell>
          <cell r="C898" t="str">
            <v>BOS</v>
          </cell>
          <cell r="E898" t="str">
            <v>RYE</v>
          </cell>
        </row>
        <row r="899">
          <cell r="A899" t="str">
            <v>SBORZ,Josh</v>
          </cell>
          <cell r="B899" t="str">
            <v>P</v>
          </cell>
          <cell r="C899" t="str">
            <v>TEX</v>
          </cell>
          <cell r="E899" t="str">
            <v>CAY</v>
          </cell>
        </row>
        <row r="900">
          <cell r="A900" t="str">
            <v>SCHERZER,Max</v>
          </cell>
          <cell r="B900" t="str">
            <v>P</v>
          </cell>
          <cell r="C900" t="str">
            <v>LAD</v>
          </cell>
          <cell r="E900" t="str">
            <v>KAN</v>
          </cell>
        </row>
        <row r="901">
          <cell r="A901" t="str">
            <v>SCHOOP,Jonathan</v>
          </cell>
          <cell r="B901" t="str">
            <v>IF</v>
          </cell>
          <cell r="C901" t="str">
            <v>DET</v>
          </cell>
          <cell r="E901" t="str">
            <v>RIV</v>
          </cell>
        </row>
        <row r="902">
          <cell r="A902" t="str">
            <v>SCHROCK,Max</v>
          </cell>
          <cell r="B902" t="str">
            <v>IF</v>
          </cell>
          <cell r="C902" t="str">
            <v>CIN</v>
          </cell>
          <cell r="E902" t="str">
            <v>WHT</v>
          </cell>
        </row>
        <row r="903">
          <cell r="A903" t="str">
            <v>SCHWARBER,Kyle</v>
          </cell>
          <cell r="B903" t="str">
            <v>OF</v>
          </cell>
          <cell r="C903" t="str">
            <v>BOS</v>
          </cell>
          <cell r="E903" t="str">
            <v>MUN</v>
          </cell>
        </row>
        <row r="904">
          <cell r="A904" t="str">
            <v>SCHWINDEL,Frank</v>
          </cell>
          <cell r="B904" t="str">
            <v>IF</v>
          </cell>
          <cell r="C904" t="str">
            <v>CHC</v>
          </cell>
          <cell r="E904" t="str">
            <v>BRO</v>
          </cell>
        </row>
        <row r="905">
          <cell r="A905" t="str">
            <v>SCOTT,Tanner</v>
          </cell>
          <cell r="B905" t="str">
            <v>P</v>
          </cell>
          <cell r="C905" t="str">
            <v>BAL</v>
          </cell>
          <cell r="E905" t="str">
            <v>MLR</v>
          </cell>
        </row>
        <row r="906">
          <cell r="A906" t="str">
            <v>SCRUBB,Andre</v>
          </cell>
          <cell r="B906" t="str">
            <v>P</v>
          </cell>
          <cell r="C906" t="str">
            <v>HOU</v>
          </cell>
          <cell r="D906" t="str">
            <v>XC</v>
          </cell>
          <cell r="E906" t="str">
            <v>HUD</v>
          </cell>
        </row>
        <row r="907">
          <cell r="A907" t="str">
            <v>SEAGER,Corey</v>
          </cell>
          <cell r="B907" t="str">
            <v>IF</v>
          </cell>
          <cell r="C907" t="str">
            <v>LAD</v>
          </cell>
          <cell r="E907" t="str">
            <v>ZIO</v>
          </cell>
        </row>
        <row r="908">
          <cell r="A908" t="str">
            <v>SEAGER,Kyle</v>
          </cell>
          <cell r="B908" t="str">
            <v>IF</v>
          </cell>
          <cell r="C908" t="str">
            <v>SEA</v>
          </cell>
          <cell r="E908" t="str">
            <v>CAY</v>
          </cell>
        </row>
        <row r="909">
          <cell r="A909" t="str">
            <v>SEGURA,Jean</v>
          </cell>
          <cell r="B909" t="str">
            <v>IF</v>
          </cell>
          <cell r="C909" t="str">
            <v>PHI</v>
          </cell>
          <cell r="E909" t="str">
            <v>KAN</v>
          </cell>
        </row>
        <row r="910">
          <cell r="A910" t="str">
            <v>SELMAN,Sam</v>
          </cell>
          <cell r="B910" t="str">
            <v>P</v>
          </cell>
          <cell r="C910" t="str">
            <v>LAA</v>
          </cell>
          <cell r="E910" t="str">
            <v>WHT</v>
          </cell>
        </row>
        <row r="911">
          <cell r="A911" t="str">
            <v>SEMIEN,Marcus</v>
          </cell>
          <cell r="B911" t="str">
            <v>IF</v>
          </cell>
          <cell r="C911" t="str">
            <v>TOR</v>
          </cell>
          <cell r="E911" t="str">
            <v>MLR</v>
          </cell>
        </row>
        <row r="912">
          <cell r="A912" t="str">
            <v>SENZATELA,Antonio</v>
          </cell>
          <cell r="B912" t="str">
            <v>P</v>
          </cell>
          <cell r="C912" t="str">
            <v>COL</v>
          </cell>
          <cell r="E912" t="str">
            <v>NBO</v>
          </cell>
        </row>
        <row r="913">
          <cell r="A913" t="str">
            <v>SENZEL,Nick</v>
          </cell>
          <cell r="B913" t="str">
            <v>OF</v>
          </cell>
          <cell r="C913" t="str">
            <v>CIN</v>
          </cell>
          <cell r="E913" t="str">
            <v>CAY</v>
          </cell>
        </row>
        <row r="914">
          <cell r="A914" t="str">
            <v>SEVERINO,Luis</v>
          </cell>
          <cell r="B914" t="str">
            <v>P</v>
          </cell>
          <cell r="C914" t="str">
            <v>NYY</v>
          </cell>
          <cell r="D914" t="str">
            <v>XC</v>
          </cell>
          <cell r="E914" t="str">
            <v>KAN</v>
          </cell>
        </row>
        <row r="915">
          <cell r="A915" t="str">
            <v>SEVERINO,Pedro</v>
          </cell>
          <cell r="B915" t="str">
            <v>C</v>
          </cell>
          <cell r="C915" t="str">
            <v>BAL</v>
          </cell>
          <cell r="E915" t="str">
            <v>MLR</v>
          </cell>
        </row>
        <row r="916">
          <cell r="A916" t="str">
            <v>SEWALD,Paul</v>
          </cell>
          <cell r="B916" t="str">
            <v>P</v>
          </cell>
          <cell r="C916" t="str">
            <v>SEA</v>
          </cell>
          <cell r="E916" t="str">
            <v>ZIO</v>
          </cell>
        </row>
        <row r="917">
          <cell r="A917" t="str">
            <v>SHAW,Bryan</v>
          </cell>
          <cell r="B917" t="str">
            <v>P</v>
          </cell>
          <cell r="C917" t="str">
            <v>CLE</v>
          </cell>
          <cell r="E917" t="str">
            <v>MID</v>
          </cell>
        </row>
        <row r="918">
          <cell r="A918" t="str">
            <v>SHAW,Travis</v>
          </cell>
          <cell r="B918" t="str">
            <v>IF</v>
          </cell>
          <cell r="C918" t="str">
            <v>BOS</v>
          </cell>
          <cell r="E918" t="str">
            <v>MID</v>
          </cell>
        </row>
        <row r="919">
          <cell r="A919" t="str">
            <v>SHEETS,Gavin</v>
          </cell>
          <cell r="B919" t="str">
            <v>OF</v>
          </cell>
          <cell r="C919" t="str">
            <v>CHW</v>
          </cell>
          <cell r="E919" t="str">
            <v>BH</v>
          </cell>
        </row>
        <row r="920">
          <cell r="A920" t="str">
            <v>SHEFFIELD,Jordan</v>
          </cell>
          <cell r="B920" t="str">
            <v>P</v>
          </cell>
          <cell r="C920" t="str">
            <v>COL</v>
          </cell>
          <cell r="E920" t="str">
            <v>RCK</v>
          </cell>
        </row>
        <row r="921">
          <cell r="A921" t="str">
            <v>SHEFFIELD,Justus</v>
          </cell>
          <cell r="B921" t="str">
            <v>P</v>
          </cell>
          <cell r="C921" t="str">
            <v>SEA</v>
          </cell>
          <cell r="E921" t="str">
            <v>HUD</v>
          </cell>
        </row>
        <row r="922">
          <cell r="A922" t="str">
            <v>SHOEMAKER,Matt</v>
          </cell>
          <cell r="B922" t="str">
            <v>P</v>
          </cell>
          <cell r="C922" t="str">
            <v>MIN</v>
          </cell>
          <cell r="E922" t="str">
            <v>IND</v>
          </cell>
        </row>
        <row r="923">
          <cell r="A923" t="str">
            <v>SHORT,Zack</v>
          </cell>
          <cell r="B923" t="str">
            <v>IF</v>
          </cell>
          <cell r="C923" t="str">
            <v>DET</v>
          </cell>
          <cell r="E923" t="str">
            <v>HUD</v>
          </cell>
        </row>
        <row r="924">
          <cell r="A924" t="str">
            <v>SHREVE,Chasen</v>
          </cell>
          <cell r="B924" t="str">
            <v>P</v>
          </cell>
          <cell r="C924" t="str">
            <v>PIT</v>
          </cell>
          <cell r="E924" t="str">
            <v>KAN</v>
          </cell>
        </row>
        <row r="925">
          <cell r="A925" t="str">
            <v>SIERRA,Magneuris</v>
          </cell>
          <cell r="B925" t="str">
            <v>OF</v>
          </cell>
          <cell r="C925" t="str">
            <v>MIA</v>
          </cell>
          <cell r="E925" t="str">
            <v>ZIO</v>
          </cell>
        </row>
        <row r="926">
          <cell r="A926" t="str">
            <v>SIMMONS,Andrelton</v>
          </cell>
          <cell r="B926" t="str">
            <v>IF</v>
          </cell>
          <cell r="C926" t="str">
            <v>MIN</v>
          </cell>
          <cell r="E926" t="str">
            <v>MUN</v>
          </cell>
        </row>
        <row r="927">
          <cell r="A927" t="str">
            <v>SIMS,Lucas</v>
          </cell>
          <cell r="B927" t="str">
            <v>P</v>
          </cell>
          <cell r="C927" t="str">
            <v>CIN</v>
          </cell>
          <cell r="E927" t="str">
            <v>LVG</v>
          </cell>
        </row>
        <row r="928">
          <cell r="A928" t="str">
            <v>SINGER,Brady</v>
          </cell>
          <cell r="B928" t="str">
            <v>P</v>
          </cell>
          <cell r="C928" t="str">
            <v>KCR</v>
          </cell>
          <cell r="E928" t="str">
            <v>RYE</v>
          </cell>
        </row>
        <row r="929">
          <cell r="A929" t="str">
            <v>SISCO,Chance</v>
          </cell>
          <cell r="B929" t="str">
            <v>C</v>
          </cell>
          <cell r="C929" t="str">
            <v>NYM</v>
          </cell>
          <cell r="D929" t="str">
            <v>XC</v>
          </cell>
          <cell r="E929" t="str">
            <v>CAY</v>
          </cell>
        </row>
        <row r="930">
          <cell r="A930" t="str">
            <v>SKUBAL,Tarik</v>
          </cell>
          <cell r="B930" t="str">
            <v>P</v>
          </cell>
          <cell r="C930" t="str">
            <v>DET</v>
          </cell>
          <cell r="E930" t="str">
            <v>KNX</v>
          </cell>
        </row>
        <row r="931">
          <cell r="A931" t="str">
            <v>SLATER,Austin</v>
          </cell>
          <cell r="B931" t="str">
            <v>OF</v>
          </cell>
          <cell r="C931" t="str">
            <v>SFG</v>
          </cell>
          <cell r="E931" t="str">
            <v>RYE</v>
          </cell>
        </row>
        <row r="932">
          <cell r="A932" t="str">
            <v>SLEGERS,Aaron</v>
          </cell>
          <cell r="B932" t="str">
            <v>P</v>
          </cell>
          <cell r="C932" t="str">
            <v>LAA</v>
          </cell>
          <cell r="E932" t="str">
            <v>MID</v>
          </cell>
        </row>
        <row r="933">
          <cell r="A933" t="str">
            <v>SMITH,Burch</v>
          </cell>
          <cell r="B933" t="str">
            <v>P</v>
          </cell>
          <cell r="C933" t="str">
            <v>OAK</v>
          </cell>
          <cell r="E933" t="str">
            <v>MID</v>
          </cell>
        </row>
        <row r="934">
          <cell r="A934" t="str">
            <v>SMITH,Caleb</v>
          </cell>
          <cell r="B934" t="str">
            <v>P</v>
          </cell>
          <cell r="C934" t="str">
            <v>ARI</v>
          </cell>
          <cell r="E934" t="str">
            <v>HOB</v>
          </cell>
        </row>
        <row r="935">
          <cell r="A935" t="str">
            <v>SMITH,Dominic</v>
          </cell>
          <cell r="B935" t="str">
            <v>IF</v>
          </cell>
          <cell r="C935" t="str">
            <v>NYM</v>
          </cell>
          <cell r="E935" t="str">
            <v>CAY</v>
          </cell>
        </row>
        <row r="936">
          <cell r="A936" t="str">
            <v>SMITH,Drew</v>
          </cell>
          <cell r="B936" t="str">
            <v>P</v>
          </cell>
          <cell r="C936" t="str">
            <v>NYM</v>
          </cell>
          <cell r="E936" t="str">
            <v>HOB</v>
          </cell>
        </row>
        <row r="937">
          <cell r="A937" t="str">
            <v>SMITH,Joe</v>
          </cell>
          <cell r="B937" t="str">
            <v>P</v>
          </cell>
          <cell r="C937" t="str">
            <v>SEA</v>
          </cell>
          <cell r="E937" t="str">
            <v>MAR</v>
          </cell>
        </row>
        <row r="938">
          <cell r="A938" t="str">
            <v>SMITH,Kevan</v>
          </cell>
          <cell r="B938" t="str">
            <v>C</v>
          </cell>
          <cell r="C938" t="str">
            <v>ATL</v>
          </cell>
          <cell r="D938" t="str">
            <v>XC</v>
          </cell>
          <cell r="E938" t="str">
            <v>MID</v>
          </cell>
        </row>
        <row r="939">
          <cell r="A939" t="str">
            <v>SMITH,Mallex</v>
          </cell>
          <cell r="B939" t="str">
            <v>OF</v>
          </cell>
          <cell r="C939" t="str">
            <v>*</v>
          </cell>
          <cell r="D939" t="str">
            <v>*</v>
          </cell>
          <cell r="E939" t="str">
            <v>RYE</v>
          </cell>
        </row>
        <row r="940">
          <cell r="A940" t="str">
            <v>SMITH,Pavin</v>
          </cell>
          <cell r="B940" t="str">
            <v>IF</v>
          </cell>
          <cell r="C940" t="str">
            <v>ARI</v>
          </cell>
          <cell r="E940" t="str">
            <v>MID</v>
          </cell>
        </row>
        <row r="941">
          <cell r="A941" t="str">
            <v>SMITH,Will M.</v>
          </cell>
          <cell r="B941" t="str">
            <v>P</v>
          </cell>
          <cell r="C941" t="str">
            <v>ATL</v>
          </cell>
          <cell r="E941" t="str">
            <v>STM</v>
          </cell>
        </row>
        <row r="942">
          <cell r="A942" t="str">
            <v>SMITH,Will D.</v>
          </cell>
          <cell r="B942" t="str">
            <v>C</v>
          </cell>
          <cell r="C942" t="str">
            <v>LAD</v>
          </cell>
          <cell r="E942" t="str">
            <v>NBO</v>
          </cell>
        </row>
        <row r="943">
          <cell r="A943" t="str">
            <v>SMOAK,Justin</v>
          </cell>
          <cell r="B943" t="str">
            <v>IF</v>
          </cell>
          <cell r="C943" t="str">
            <v>*</v>
          </cell>
          <cell r="D943" t="str">
            <v>*</v>
          </cell>
          <cell r="E943" t="str">
            <v>KAN</v>
          </cell>
        </row>
        <row r="944">
          <cell r="A944" t="str">
            <v>SMYLY,Drew</v>
          </cell>
          <cell r="B944" t="str">
            <v>P</v>
          </cell>
          <cell r="C944" t="str">
            <v>ATL</v>
          </cell>
          <cell r="E944" t="str">
            <v>KAN</v>
          </cell>
        </row>
        <row r="945">
          <cell r="A945" t="str">
            <v>SNELL,Blake</v>
          </cell>
          <cell r="B945" t="str">
            <v>P</v>
          </cell>
          <cell r="C945" t="str">
            <v>SDP</v>
          </cell>
          <cell r="E945" t="str">
            <v>WHT</v>
          </cell>
        </row>
        <row r="946">
          <cell r="A946" t="str">
            <v>SOGARD,Eric</v>
          </cell>
          <cell r="B946" t="str">
            <v>IF</v>
          </cell>
          <cell r="C946" t="str">
            <v>CHC</v>
          </cell>
          <cell r="E946" t="str">
            <v>MUN</v>
          </cell>
        </row>
        <row r="947">
          <cell r="A947" t="str">
            <v>SOLAK,Nick</v>
          </cell>
          <cell r="B947" t="str">
            <v>OF</v>
          </cell>
          <cell r="C947" t="str">
            <v>TEX</v>
          </cell>
          <cell r="E947" t="str">
            <v>KNX</v>
          </cell>
        </row>
        <row r="948">
          <cell r="A948" t="str">
            <v>SOLANO,Donovan</v>
          </cell>
          <cell r="B948" t="str">
            <v>IF</v>
          </cell>
          <cell r="C948" t="str">
            <v>SFG</v>
          </cell>
          <cell r="E948" t="str">
            <v>HOB</v>
          </cell>
        </row>
        <row r="949">
          <cell r="A949" t="str">
            <v>SOLER,Jorge</v>
          </cell>
          <cell r="B949" t="str">
            <v>OF</v>
          </cell>
          <cell r="C949" t="str">
            <v>ATL</v>
          </cell>
          <cell r="E949" t="str">
            <v>COL</v>
          </cell>
        </row>
        <row r="950">
          <cell r="A950" t="str">
            <v>SORIA,Joakim</v>
          </cell>
          <cell r="B950" t="str">
            <v>P</v>
          </cell>
          <cell r="C950" t="str">
            <v>TOR</v>
          </cell>
          <cell r="E950" t="str">
            <v>NW</v>
          </cell>
        </row>
        <row r="951">
          <cell r="A951" t="str">
            <v>SOROKA,Mike</v>
          </cell>
          <cell r="B951" t="str">
            <v>P</v>
          </cell>
          <cell r="C951" t="str">
            <v>*</v>
          </cell>
          <cell r="D951" t="str">
            <v>*</v>
          </cell>
          <cell r="E951" t="str">
            <v>IND</v>
          </cell>
        </row>
        <row r="952">
          <cell r="A952" t="str">
            <v>SOSA,Edmundo</v>
          </cell>
          <cell r="B952" t="str">
            <v>IF</v>
          </cell>
          <cell r="C952" t="str">
            <v>STL</v>
          </cell>
          <cell r="E952" t="str">
            <v>NW</v>
          </cell>
        </row>
        <row r="953">
          <cell r="A953" t="str">
            <v>SOTO,Gregory</v>
          </cell>
          <cell r="B953" t="str">
            <v>P</v>
          </cell>
          <cell r="C953" t="str">
            <v>DET</v>
          </cell>
          <cell r="E953" t="str">
            <v>WAR</v>
          </cell>
        </row>
        <row r="954">
          <cell r="A954" t="str">
            <v>SOTO,Juan</v>
          </cell>
          <cell r="B954" t="str">
            <v>OF</v>
          </cell>
          <cell r="C954" t="str">
            <v>WAS</v>
          </cell>
          <cell r="E954" t="str">
            <v>BRO</v>
          </cell>
        </row>
        <row r="955">
          <cell r="A955" t="str">
            <v>SPEIER,Gabe</v>
          </cell>
          <cell r="B955" t="str">
            <v>P</v>
          </cell>
          <cell r="C955" t="str">
            <v>KCR</v>
          </cell>
          <cell r="D955" t="str">
            <v>XC</v>
          </cell>
          <cell r="E955" t="str">
            <v>LVG</v>
          </cell>
        </row>
        <row r="956">
          <cell r="A956" t="str">
            <v>SPRINGER,George</v>
          </cell>
          <cell r="B956" t="str">
            <v>OF</v>
          </cell>
          <cell r="C956" t="str">
            <v>TOR</v>
          </cell>
          <cell r="E956" t="str">
            <v>KAN</v>
          </cell>
        </row>
        <row r="957">
          <cell r="A957" t="str">
            <v>SPRINGS,Jeffrey</v>
          </cell>
          <cell r="B957" t="str">
            <v>P</v>
          </cell>
          <cell r="C957" t="str">
            <v>TBR</v>
          </cell>
          <cell r="E957" t="str">
            <v>COL</v>
          </cell>
        </row>
        <row r="958">
          <cell r="A958" t="str">
            <v>STALLINGS,Jacob</v>
          </cell>
          <cell r="B958" t="str">
            <v>C</v>
          </cell>
          <cell r="C958" t="str">
            <v>PIT</v>
          </cell>
          <cell r="E958" t="str">
            <v>LVG</v>
          </cell>
        </row>
        <row r="959">
          <cell r="A959" t="str">
            <v>STAMMEN,Craig</v>
          </cell>
          <cell r="B959" t="str">
            <v>P</v>
          </cell>
          <cell r="C959" t="str">
            <v>SDP</v>
          </cell>
          <cell r="E959" t="str">
            <v>WAR</v>
          </cell>
        </row>
        <row r="960">
          <cell r="A960" t="str">
            <v>STANEK,Ryne</v>
          </cell>
          <cell r="B960" t="str">
            <v>P</v>
          </cell>
          <cell r="C960" t="str">
            <v>HOU</v>
          </cell>
          <cell r="E960" t="str">
            <v>BRO</v>
          </cell>
        </row>
        <row r="961">
          <cell r="A961" t="str">
            <v>STANTON,Giancarlo</v>
          </cell>
          <cell r="B961" t="str">
            <v>OF</v>
          </cell>
          <cell r="C961" t="str">
            <v>NYY</v>
          </cell>
          <cell r="E961" t="str">
            <v>GC</v>
          </cell>
        </row>
        <row r="962">
          <cell r="A962" t="str">
            <v>STASHAK,Cody</v>
          </cell>
          <cell r="B962" t="str">
            <v>P</v>
          </cell>
          <cell r="C962" t="str">
            <v>MIN</v>
          </cell>
          <cell r="D962" t="str">
            <v>XC</v>
          </cell>
          <cell r="E962" t="str">
            <v>NBO</v>
          </cell>
        </row>
        <row r="963">
          <cell r="A963" t="str">
            <v>STASSI,Max</v>
          </cell>
          <cell r="B963" t="str">
            <v>C</v>
          </cell>
          <cell r="C963" t="str">
            <v>LAA</v>
          </cell>
          <cell r="E963" t="str">
            <v>WAR</v>
          </cell>
        </row>
        <row r="964">
          <cell r="A964" t="str">
            <v>STAUMONT,Josh</v>
          </cell>
          <cell r="B964" t="str">
            <v>P</v>
          </cell>
          <cell r="C964" t="str">
            <v>KCR</v>
          </cell>
          <cell r="E964" t="str">
            <v>MLR</v>
          </cell>
        </row>
        <row r="965">
          <cell r="A965" t="str">
            <v>STECKENRIDER,Drew</v>
          </cell>
          <cell r="B965" t="str">
            <v>P</v>
          </cell>
          <cell r="C965" t="str">
            <v>SEA</v>
          </cell>
          <cell r="E965" t="str">
            <v>WHT</v>
          </cell>
        </row>
        <row r="966">
          <cell r="A966" t="str">
            <v>STEELE,Justin</v>
          </cell>
          <cell r="B966" t="str">
            <v>P</v>
          </cell>
          <cell r="C966" t="str">
            <v>CHC</v>
          </cell>
          <cell r="E966" t="str">
            <v>NBO</v>
          </cell>
        </row>
        <row r="967">
          <cell r="A967" t="str">
            <v>STEPHENSON,Robert</v>
          </cell>
          <cell r="B967" t="str">
            <v>P</v>
          </cell>
          <cell r="C967" t="str">
            <v>COL</v>
          </cell>
          <cell r="E967" t="str">
            <v>BH</v>
          </cell>
        </row>
        <row r="968">
          <cell r="A968" t="str">
            <v>STEPHAN,Trevor</v>
          </cell>
          <cell r="B968" t="str">
            <v>P</v>
          </cell>
          <cell r="C968" t="str">
            <v>CLE</v>
          </cell>
          <cell r="E968" t="str">
            <v>RYE</v>
          </cell>
        </row>
        <row r="969">
          <cell r="A969" t="str">
            <v>STEPHENSON,Tyler</v>
          </cell>
          <cell r="B969" t="str">
            <v>IF</v>
          </cell>
          <cell r="C969" t="str">
            <v>CIN</v>
          </cell>
          <cell r="E969" t="str">
            <v>RCK</v>
          </cell>
        </row>
        <row r="970">
          <cell r="A970" t="str">
            <v>STEVENSON,Andrew</v>
          </cell>
          <cell r="B970" t="str">
            <v>OF</v>
          </cell>
          <cell r="C970" t="str">
            <v>WAS</v>
          </cell>
          <cell r="E970" t="str">
            <v>LVG</v>
          </cell>
        </row>
        <row r="971">
          <cell r="A971" t="str">
            <v>STEWART,Christin</v>
          </cell>
          <cell r="B971" t="str">
            <v>OF</v>
          </cell>
          <cell r="C971" t="str">
            <v>*</v>
          </cell>
          <cell r="D971" t="str">
            <v>*</v>
          </cell>
          <cell r="E971" t="str">
            <v>MUN</v>
          </cell>
        </row>
        <row r="972">
          <cell r="A972" t="str">
            <v>STEWART,DJ</v>
          </cell>
          <cell r="B972" t="str">
            <v>OF</v>
          </cell>
          <cell r="C972" t="str">
            <v>BAL</v>
          </cell>
          <cell r="E972" t="str">
            <v>RCK</v>
          </cell>
        </row>
        <row r="973">
          <cell r="A973" t="str">
            <v>STOCK,Robert</v>
          </cell>
          <cell r="B973" t="str">
            <v>P</v>
          </cell>
          <cell r="C973" t="str">
            <v>NYM</v>
          </cell>
          <cell r="D973" t="str">
            <v>XC</v>
          </cell>
          <cell r="E973" t="str">
            <v>MUN</v>
          </cell>
        </row>
        <row r="974">
          <cell r="A974" t="str">
            <v>STORY,Trevor</v>
          </cell>
          <cell r="B974" t="str">
            <v>IF</v>
          </cell>
          <cell r="C974" t="str">
            <v>COL</v>
          </cell>
          <cell r="E974" t="str">
            <v>BH</v>
          </cell>
        </row>
        <row r="975">
          <cell r="A975" t="str">
            <v>STRAHM,Matt</v>
          </cell>
          <cell r="B975" t="str">
            <v>P</v>
          </cell>
          <cell r="C975" t="str">
            <v>SDP</v>
          </cell>
          <cell r="D975" t="str">
            <v>XC</v>
          </cell>
          <cell r="E975" t="str">
            <v>RCK</v>
          </cell>
        </row>
        <row r="976">
          <cell r="A976" t="str">
            <v>STRASBURG,Stephen</v>
          </cell>
          <cell r="B976" t="str">
            <v>P</v>
          </cell>
          <cell r="C976" t="str">
            <v>WSN</v>
          </cell>
          <cell r="D976" t="str">
            <v>XC</v>
          </cell>
          <cell r="E976" t="str">
            <v>BRO</v>
          </cell>
        </row>
        <row r="977">
          <cell r="A977" t="str">
            <v>STRATTON,Chris</v>
          </cell>
          <cell r="B977" t="str">
            <v>P</v>
          </cell>
          <cell r="C977" t="str">
            <v>PIT</v>
          </cell>
          <cell r="E977" t="str">
            <v>WAR</v>
          </cell>
        </row>
        <row r="978">
          <cell r="A978" t="str">
            <v>STRAW,Myles</v>
          </cell>
          <cell r="B978" t="str">
            <v>OF</v>
          </cell>
          <cell r="C978" t="str">
            <v>CLE</v>
          </cell>
          <cell r="E978" t="str">
            <v>BRO</v>
          </cell>
        </row>
        <row r="979">
          <cell r="A979" t="str">
            <v>STRICKLAND,Hunter</v>
          </cell>
          <cell r="B979" t="str">
            <v>P</v>
          </cell>
          <cell r="C979" t="str">
            <v>MIL</v>
          </cell>
          <cell r="E979" t="str">
            <v>NW</v>
          </cell>
        </row>
        <row r="980">
          <cell r="A980" t="str">
            <v>STRIPLING,Ross</v>
          </cell>
          <cell r="B980" t="str">
            <v>P</v>
          </cell>
          <cell r="C980" t="str">
            <v>TOR</v>
          </cell>
          <cell r="E980" t="str">
            <v>HOB</v>
          </cell>
        </row>
        <row r="981">
          <cell r="A981" t="str">
            <v>STROMAN,Marcus</v>
          </cell>
          <cell r="B981" t="str">
            <v>P</v>
          </cell>
          <cell r="C981" t="str">
            <v>NYM</v>
          </cell>
          <cell r="E981" t="str">
            <v>MLR</v>
          </cell>
        </row>
        <row r="982">
          <cell r="A982" t="str">
            <v>SUAREZ,Eugenio</v>
          </cell>
          <cell r="B982" t="str">
            <v>IF</v>
          </cell>
          <cell r="C982" t="str">
            <v>CIN</v>
          </cell>
          <cell r="E982" t="str">
            <v>COL</v>
          </cell>
        </row>
        <row r="983">
          <cell r="A983" t="str">
            <v>SUAREZ,Jose</v>
          </cell>
          <cell r="B983" t="str">
            <v>P</v>
          </cell>
          <cell r="C983" t="str">
            <v>LAA</v>
          </cell>
          <cell r="E983" t="str">
            <v>HOB</v>
          </cell>
        </row>
        <row r="984">
          <cell r="A984" t="str">
            <v>SUAREZ,Ranger</v>
          </cell>
          <cell r="B984" t="str">
            <v>P</v>
          </cell>
          <cell r="C984" t="str">
            <v>PHI</v>
          </cell>
          <cell r="E984" t="str">
            <v>BRO</v>
          </cell>
        </row>
        <row r="985">
          <cell r="A985" t="str">
            <v>SUERO,Wander</v>
          </cell>
          <cell r="B985" t="str">
            <v>P</v>
          </cell>
          <cell r="C985" t="str">
            <v>WAS</v>
          </cell>
          <cell r="E985" t="str">
            <v>MUN</v>
          </cell>
        </row>
        <row r="986">
          <cell r="A986" t="str">
            <v>SULSER,Cole</v>
          </cell>
          <cell r="B986" t="str">
            <v>P</v>
          </cell>
          <cell r="C986" t="str">
            <v>BAL</v>
          </cell>
          <cell r="E986" t="str">
            <v>MLR</v>
          </cell>
        </row>
        <row r="987">
          <cell r="A987" t="str">
            <v>SUTER,Brent</v>
          </cell>
          <cell r="B987" t="str">
            <v>P</v>
          </cell>
          <cell r="C987" t="str">
            <v>MIL</v>
          </cell>
          <cell r="E987" t="str">
            <v>IND</v>
          </cell>
        </row>
        <row r="988">
          <cell r="A988" t="str">
            <v>SUZUKI,Kurt</v>
          </cell>
          <cell r="B988" t="str">
            <v>C</v>
          </cell>
          <cell r="C988" t="str">
            <v>LAA</v>
          </cell>
          <cell r="E988" t="str">
            <v>BH</v>
          </cell>
        </row>
        <row r="989">
          <cell r="A989" t="str">
            <v>SWANSON,Dansby</v>
          </cell>
          <cell r="B989" t="str">
            <v>IF</v>
          </cell>
          <cell r="C989" t="str">
            <v>ATL</v>
          </cell>
          <cell r="E989" t="str">
            <v>NBO</v>
          </cell>
        </row>
        <row r="990">
          <cell r="A990" t="str">
            <v>SWANSON,Erik</v>
          </cell>
          <cell r="B990" t="str">
            <v>P</v>
          </cell>
          <cell r="C990" t="str">
            <v>SEA</v>
          </cell>
          <cell r="E990" t="str">
            <v>KAN</v>
          </cell>
        </row>
        <row r="991">
          <cell r="A991" t="str">
            <v>SYNDERGAARD,Noah</v>
          </cell>
          <cell r="B991" t="str">
            <v>P</v>
          </cell>
          <cell r="C991" t="str">
            <v>NYM</v>
          </cell>
          <cell r="D991" t="str">
            <v>XC</v>
          </cell>
          <cell r="E991" t="str">
            <v>IND</v>
          </cell>
        </row>
        <row r="992">
          <cell r="A992" t="str">
            <v>TAILLON,Jameson</v>
          </cell>
          <cell r="B992" t="str">
            <v>P</v>
          </cell>
          <cell r="C992" t="str">
            <v>NYY</v>
          </cell>
          <cell r="E992" t="str">
            <v>RYE</v>
          </cell>
        </row>
        <row r="993">
          <cell r="A993" t="str">
            <v>TANAKA,Masahiro</v>
          </cell>
          <cell r="B993" t="str">
            <v>P</v>
          </cell>
          <cell r="C993" t="str">
            <v>*</v>
          </cell>
          <cell r="D993" t="str">
            <v>*</v>
          </cell>
          <cell r="E993" t="str">
            <v>COL</v>
          </cell>
        </row>
        <row r="994">
          <cell r="A994" t="str">
            <v>TAPIA,Domingo</v>
          </cell>
          <cell r="B994" t="str">
            <v>P</v>
          </cell>
          <cell r="C994" t="str">
            <v>KCR</v>
          </cell>
          <cell r="E994" t="str">
            <v>GC</v>
          </cell>
        </row>
        <row r="995">
          <cell r="A995" t="str">
            <v>TAPIA,Raimel</v>
          </cell>
          <cell r="B995" t="str">
            <v>OF</v>
          </cell>
          <cell r="C995" t="str">
            <v>COL</v>
          </cell>
          <cell r="E995" t="str">
            <v>MAR</v>
          </cell>
        </row>
        <row r="996">
          <cell r="A996" t="str">
            <v>TARPLEY,Stephen</v>
          </cell>
          <cell r="B996" t="str">
            <v>P</v>
          </cell>
          <cell r="C996" t="str">
            <v>*</v>
          </cell>
          <cell r="D996" t="str">
            <v>*</v>
          </cell>
          <cell r="E996" t="str">
            <v>MUN</v>
          </cell>
        </row>
        <row r="997">
          <cell r="A997" t="str">
            <v>TATE,Dillon</v>
          </cell>
          <cell r="B997" t="str">
            <v>P</v>
          </cell>
          <cell r="C997" t="str">
            <v>BAL</v>
          </cell>
          <cell r="E997" t="str">
            <v>BH</v>
          </cell>
        </row>
        <row r="998">
          <cell r="A998" t="str">
            <v>TATIS,Fernando Jr.</v>
          </cell>
          <cell r="B998" t="str">
            <v>IF</v>
          </cell>
          <cell r="C998" t="str">
            <v>SDP</v>
          </cell>
          <cell r="E998" t="str">
            <v>NW</v>
          </cell>
        </row>
        <row r="999">
          <cell r="A999" t="str">
            <v>TAUCHMAN,Mike</v>
          </cell>
          <cell r="B999" t="str">
            <v>OF</v>
          </cell>
          <cell r="C999" t="str">
            <v>SFG</v>
          </cell>
          <cell r="D999" t="str">
            <v>XC</v>
          </cell>
          <cell r="E999" t="str">
            <v>KAN</v>
          </cell>
        </row>
        <row r="1000">
          <cell r="A1000" t="str">
            <v>TAVERAS,Leody</v>
          </cell>
          <cell r="B1000" t="str">
            <v>OF</v>
          </cell>
          <cell r="C1000" t="str">
            <v>TEX</v>
          </cell>
          <cell r="E1000" t="str">
            <v>ZIO</v>
          </cell>
        </row>
        <row r="1001">
          <cell r="A1001" t="str">
            <v>TAYLOR,Blake</v>
          </cell>
          <cell r="B1001" t="str">
            <v>P</v>
          </cell>
          <cell r="C1001" t="str">
            <v>HOU</v>
          </cell>
          <cell r="E1001" t="str">
            <v>BH</v>
          </cell>
        </row>
        <row r="1002">
          <cell r="A1002" t="str">
            <v>TAYLOR,Chris</v>
          </cell>
          <cell r="B1002" t="str">
            <v>IF</v>
          </cell>
          <cell r="C1002" t="str">
            <v>LAD</v>
          </cell>
          <cell r="E1002" t="str">
            <v>KAN</v>
          </cell>
        </row>
        <row r="1003">
          <cell r="A1003" t="str">
            <v>TAYLOR,Josh</v>
          </cell>
          <cell r="B1003" t="str">
            <v>P</v>
          </cell>
          <cell r="C1003" t="str">
            <v>BOS</v>
          </cell>
          <cell r="E1003" t="str">
            <v>MAR</v>
          </cell>
        </row>
        <row r="1004">
          <cell r="A1004" t="str">
            <v>TAYLOR,Michael A.</v>
          </cell>
          <cell r="B1004" t="str">
            <v>OF</v>
          </cell>
          <cell r="C1004" t="str">
            <v>KCR</v>
          </cell>
          <cell r="E1004" t="str">
            <v>RCK</v>
          </cell>
        </row>
        <row r="1005">
          <cell r="A1005" t="str">
            <v>TAYLOR,Tyrone</v>
          </cell>
          <cell r="B1005" t="str">
            <v>OF</v>
          </cell>
          <cell r="C1005" t="str">
            <v>MIL</v>
          </cell>
          <cell r="E1005" t="str">
            <v>KAN</v>
          </cell>
        </row>
        <row r="1006">
          <cell r="A1006" t="str">
            <v>TEHERAN,Julio</v>
          </cell>
          <cell r="B1006" t="str">
            <v>P</v>
          </cell>
          <cell r="C1006" t="str">
            <v>DET</v>
          </cell>
          <cell r="D1006" t="str">
            <v>XC</v>
          </cell>
          <cell r="E1006" t="str">
            <v>BRO</v>
          </cell>
        </row>
        <row r="1007">
          <cell r="A1007" t="str">
            <v>TEJEDA,Anderson</v>
          </cell>
          <cell r="B1007" t="str">
            <v>IF</v>
          </cell>
          <cell r="C1007" t="str">
            <v>TEX</v>
          </cell>
          <cell r="D1007" t="str">
            <v>XC</v>
          </cell>
          <cell r="E1007" t="str">
            <v>MLR</v>
          </cell>
        </row>
        <row r="1008">
          <cell r="A1008" t="str">
            <v>TELLEZ,Rowdy</v>
          </cell>
          <cell r="B1008" t="str">
            <v>IF</v>
          </cell>
          <cell r="C1008" t="str">
            <v>MIL</v>
          </cell>
          <cell r="E1008" t="str">
            <v>IND</v>
          </cell>
        </row>
        <row r="1009">
          <cell r="A1009" t="str">
            <v>TEPERA,Ryan</v>
          </cell>
          <cell r="B1009" t="str">
            <v>P</v>
          </cell>
          <cell r="C1009" t="str">
            <v>CHW</v>
          </cell>
          <cell r="E1009" t="str">
            <v>KNX</v>
          </cell>
        </row>
        <row r="1010">
          <cell r="A1010" t="str">
            <v>THIELBAR,Caleb</v>
          </cell>
          <cell r="B1010" t="str">
            <v>P</v>
          </cell>
          <cell r="C1010" t="str">
            <v>MIN</v>
          </cell>
          <cell r="E1010" t="str">
            <v>KNX</v>
          </cell>
        </row>
        <row r="1011">
          <cell r="A1011" t="str">
            <v>THOMAS,Lane</v>
          </cell>
          <cell r="B1011" t="str">
            <v>OF</v>
          </cell>
          <cell r="C1011" t="str">
            <v>WAS</v>
          </cell>
          <cell r="E1011" t="str">
            <v>MUN</v>
          </cell>
        </row>
        <row r="1012">
          <cell r="A1012" t="str">
            <v>THOMPSON,Mason</v>
          </cell>
          <cell r="B1012" t="str">
            <v>P</v>
          </cell>
          <cell r="C1012" t="str">
            <v>WAS</v>
          </cell>
          <cell r="E1012" t="str">
            <v>MUN</v>
          </cell>
        </row>
        <row r="1013">
          <cell r="A1013" t="str">
            <v>THOMPSON,Ryan</v>
          </cell>
          <cell r="B1013" t="str">
            <v>P</v>
          </cell>
          <cell r="C1013" t="str">
            <v>TBR</v>
          </cell>
          <cell r="E1013" t="str">
            <v>NBO</v>
          </cell>
        </row>
        <row r="1014">
          <cell r="A1014" t="str">
            <v>THOMPSON,Zach</v>
          </cell>
          <cell r="B1014" t="str">
            <v>P</v>
          </cell>
          <cell r="C1014" t="str">
            <v>MIA</v>
          </cell>
          <cell r="E1014" t="str">
            <v>NW</v>
          </cell>
        </row>
        <row r="1015">
          <cell r="A1015" t="str">
            <v>THORNTON,Trent</v>
          </cell>
          <cell r="B1015" t="str">
            <v>P</v>
          </cell>
          <cell r="C1015" t="str">
            <v>TOR</v>
          </cell>
          <cell r="E1015" t="str">
            <v>WAR</v>
          </cell>
        </row>
        <row r="1016">
          <cell r="A1016" t="str">
            <v>TOMLIN,Josh</v>
          </cell>
          <cell r="B1016" t="str">
            <v>P</v>
          </cell>
          <cell r="C1016" t="str">
            <v>ATL</v>
          </cell>
          <cell r="E1016" t="str">
            <v>BH</v>
          </cell>
        </row>
        <row r="1017">
          <cell r="A1017" t="str">
            <v>TORO,Abraham</v>
          </cell>
          <cell r="B1017" t="str">
            <v>IF</v>
          </cell>
          <cell r="C1017" t="str">
            <v>SEA</v>
          </cell>
          <cell r="E1017" t="str">
            <v>HUD</v>
          </cell>
        </row>
        <row r="1018">
          <cell r="A1018" t="str">
            <v>TORRES,Gleyber</v>
          </cell>
          <cell r="B1018" t="str">
            <v>IF</v>
          </cell>
          <cell r="C1018" t="str">
            <v>NYY</v>
          </cell>
          <cell r="E1018" t="str">
            <v>RCK</v>
          </cell>
        </row>
        <row r="1019">
          <cell r="A1019" t="str">
            <v>TORRENS,Luis</v>
          </cell>
          <cell r="B1019" t="str">
            <v>C</v>
          </cell>
          <cell r="C1019" t="str">
            <v>SEA</v>
          </cell>
          <cell r="E1019" t="str">
            <v>RIV</v>
          </cell>
        </row>
        <row r="1020">
          <cell r="A1020" t="str">
            <v>TORREYES,Ronald</v>
          </cell>
          <cell r="B1020" t="str">
            <v>IF</v>
          </cell>
          <cell r="C1020" t="str">
            <v>PHI</v>
          </cell>
          <cell r="E1020" t="str">
            <v>HOB</v>
          </cell>
        </row>
        <row r="1021">
          <cell r="A1021" t="str">
            <v>TOUSSAINT,Touki</v>
          </cell>
          <cell r="B1021" t="str">
            <v>P</v>
          </cell>
          <cell r="C1021" t="str">
            <v>ATL</v>
          </cell>
          <cell r="E1021" t="str">
            <v>RIV</v>
          </cell>
        </row>
        <row r="1022">
          <cell r="A1022" t="str">
            <v>TRAMMELL,Taylor</v>
          </cell>
          <cell r="B1022" t="str">
            <v>OF</v>
          </cell>
          <cell r="C1022" t="str">
            <v>SEA</v>
          </cell>
          <cell r="E1022" t="str">
            <v>NW</v>
          </cell>
        </row>
        <row r="1023">
          <cell r="A1023" t="str">
            <v>TREINEN,Blake</v>
          </cell>
          <cell r="B1023" t="str">
            <v>P</v>
          </cell>
          <cell r="C1023" t="str">
            <v>LAD</v>
          </cell>
          <cell r="E1023" t="str">
            <v>MLR</v>
          </cell>
        </row>
        <row r="1024">
          <cell r="A1024" t="str">
            <v>TREVINO,Jose</v>
          </cell>
          <cell r="B1024" t="str">
            <v>C</v>
          </cell>
          <cell r="C1024" t="str">
            <v>TEX</v>
          </cell>
          <cell r="E1024" t="str">
            <v>MAR</v>
          </cell>
        </row>
        <row r="1025">
          <cell r="A1025" t="str">
            <v>TRIVINO,Lou</v>
          </cell>
          <cell r="B1025" t="str">
            <v>P</v>
          </cell>
          <cell r="C1025" t="str">
            <v>OAK</v>
          </cell>
          <cell r="E1025" t="str">
            <v>STM</v>
          </cell>
        </row>
        <row r="1026">
          <cell r="A1026" t="str">
            <v>TROMP,Chadwick</v>
          </cell>
          <cell r="B1026" t="str">
            <v>C</v>
          </cell>
          <cell r="C1026" t="str">
            <v>SFG</v>
          </cell>
          <cell r="D1026" t="str">
            <v>XC</v>
          </cell>
          <cell r="E1026" t="str">
            <v>WAR</v>
          </cell>
        </row>
        <row r="1027">
          <cell r="A1027" t="str">
            <v>TROUT,Mike</v>
          </cell>
          <cell r="B1027" t="str">
            <v>OF</v>
          </cell>
          <cell r="C1027" t="str">
            <v>LAA</v>
          </cell>
          <cell r="E1027" t="str">
            <v>WAR</v>
          </cell>
        </row>
        <row r="1028">
          <cell r="A1028" t="str">
            <v>TSUTSUGO,Yoshi</v>
          </cell>
          <cell r="B1028" t="str">
            <v>OF</v>
          </cell>
          <cell r="C1028" t="str">
            <v>PIT</v>
          </cell>
          <cell r="E1028" t="str">
            <v>MUN</v>
          </cell>
        </row>
        <row r="1029">
          <cell r="A1029" t="str">
            <v>TUCKER,Cole</v>
          </cell>
          <cell r="B1029" t="str">
            <v>OF</v>
          </cell>
          <cell r="C1029" t="str">
            <v>PIT</v>
          </cell>
          <cell r="E1029" t="str">
            <v>MLR</v>
          </cell>
        </row>
        <row r="1030">
          <cell r="A1030" t="str">
            <v>TUCKER,Kyle</v>
          </cell>
          <cell r="B1030" t="str">
            <v>OF</v>
          </cell>
          <cell r="C1030" t="str">
            <v>HOU</v>
          </cell>
          <cell r="E1030" t="str">
            <v>WAR</v>
          </cell>
        </row>
        <row r="1031">
          <cell r="A1031" t="str">
            <v>TURLEY,Nik</v>
          </cell>
          <cell r="B1031" t="str">
            <v>P</v>
          </cell>
          <cell r="C1031" t="str">
            <v>*</v>
          </cell>
          <cell r="D1031" t="str">
            <v>*</v>
          </cell>
          <cell r="E1031" t="str">
            <v>KNX</v>
          </cell>
        </row>
        <row r="1032">
          <cell r="A1032" t="str">
            <v>TURNBULL,Spencer</v>
          </cell>
          <cell r="B1032" t="str">
            <v>P</v>
          </cell>
          <cell r="C1032" t="str">
            <v>DET</v>
          </cell>
          <cell r="D1032" t="str">
            <v>XC</v>
          </cell>
          <cell r="E1032" t="str">
            <v>BH</v>
          </cell>
        </row>
        <row r="1033">
          <cell r="A1033" t="str">
            <v>TURNER,Justin</v>
          </cell>
          <cell r="B1033" t="str">
            <v>IF</v>
          </cell>
          <cell r="C1033" t="str">
            <v>LAD</v>
          </cell>
          <cell r="E1033" t="str">
            <v>WAR</v>
          </cell>
        </row>
        <row r="1034">
          <cell r="A1034" t="str">
            <v>TURNER,Trea</v>
          </cell>
          <cell r="B1034" t="str">
            <v>IF</v>
          </cell>
          <cell r="C1034" t="str">
            <v>LAD</v>
          </cell>
          <cell r="E1034" t="str">
            <v>WAR</v>
          </cell>
        </row>
        <row r="1035">
          <cell r="A1035" t="str">
            <v>UNDERWOOD,Duane Jr.</v>
          </cell>
          <cell r="B1035" t="str">
            <v>P</v>
          </cell>
          <cell r="C1035" t="str">
            <v>PIT</v>
          </cell>
          <cell r="E1035" t="str">
            <v>MUN</v>
          </cell>
        </row>
        <row r="1036">
          <cell r="A1036" t="str">
            <v>UPTON,Justin</v>
          </cell>
          <cell r="B1036" t="str">
            <v>OF</v>
          </cell>
          <cell r="C1036" t="str">
            <v>LAA</v>
          </cell>
          <cell r="E1036" t="str">
            <v>RIV</v>
          </cell>
        </row>
        <row r="1037">
          <cell r="A1037" t="str">
            <v>URENA,Jose</v>
          </cell>
          <cell r="B1037" t="str">
            <v>P</v>
          </cell>
          <cell r="C1037" t="str">
            <v>DET</v>
          </cell>
          <cell r="E1037" t="str">
            <v>BH</v>
          </cell>
        </row>
        <row r="1038">
          <cell r="A1038" t="str">
            <v>URIAS,Julio</v>
          </cell>
          <cell r="B1038" t="str">
            <v>P</v>
          </cell>
          <cell r="C1038" t="str">
            <v>LAD</v>
          </cell>
          <cell r="E1038" t="str">
            <v>RCK</v>
          </cell>
        </row>
        <row r="1039">
          <cell r="A1039" t="str">
            <v>URIAS,Luis</v>
          </cell>
          <cell r="B1039" t="str">
            <v>IF</v>
          </cell>
          <cell r="C1039" t="str">
            <v>MIL</v>
          </cell>
          <cell r="E1039" t="str">
            <v>CAY</v>
          </cell>
        </row>
        <row r="1040">
          <cell r="A1040" t="str">
            <v>URIAS,Ramon</v>
          </cell>
          <cell r="B1040" t="str">
            <v>IF</v>
          </cell>
          <cell r="C1040" t="str">
            <v>BAL</v>
          </cell>
          <cell r="E1040" t="str">
            <v>LVG</v>
          </cell>
        </row>
        <row r="1041">
          <cell r="A1041" t="str">
            <v>URQUIDY,Jose</v>
          </cell>
          <cell r="B1041" t="str">
            <v>P</v>
          </cell>
          <cell r="C1041" t="str">
            <v>HOU</v>
          </cell>
          <cell r="E1041" t="str">
            <v>WHT</v>
          </cell>
        </row>
        <row r="1042">
          <cell r="A1042" t="str">
            <v>URSHELA,Gio</v>
          </cell>
          <cell r="B1042" t="str">
            <v>IF</v>
          </cell>
          <cell r="C1042" t="str">
            <v>NYY</v>
          </cell>
          <cell r="E1042" t="str">
            <v>GC</v>
          </cell>
        </row>
        <row r="1043">
          <cell r="A1043" t="str">
            <v>VALAIKA,Pat</v>
          </cell>
          <cell r="B1043" t="str">
            <v>IF</v>
          </cell>
          <cell r="C1043" t="str">
            <v>BAL</v>
          </cell>
          <cell r="E1043" t="str">
            <v>KAN</v>
          </cell>
        </row>
        <row r="1044">
          <cell r="A1044" t="str">
            <v>VALDEZ,Cesar</v>
          </cell>
          <cell r="B1044" t="str">
            <v>P</v>
          </cell>
          <cell r="C1044" t="str">
            <v>BAL</v>
          </cell>
          <cell r="E1044" t="str">
            <v>COL</v>
          </cell>
        </row>
        <row r="1045">
          <cell r="A1045" t="str">
            <v>VALDEZ,Framber</v>
          </cell>
          <cell r="B1045" t="str">
            <v>P</v>
          </cell>
          <cell r="C1045" t="str">
            <v>HOU</v>
          </cell>
          <cell r="E1045" t="str">
            <v>RIV</v>
          </cell>
        </row>
        <row r="1046">
          <cell r="A1046" t="str">
            <v>VALDEZ,Phillips</v>
          </cell>
          <cell r="B1046" t="str">
            <v>P</v>
          </cell>
          <cell r="C1046" t="str">
            <v>BOS</v>
          </cell>
          <cell r="E1046" t="str">
            <v>KNX</v>
          </cell>
        </row>
        <row r="1047">
          <cell r="A1047" t="str">
            <v>VANMETER,Josh</v>
          </cell>
          <cell r="B1047" t="str">
            <v>IF</v>
          </cell>
          <cell r="C1047" t="str">
            <v>ARI</v>
          </cell>
          <cell r="E1047" t="str">
            <v>RCK</v>
          </cell>
        </row>
        <row r="1048">
          <cell r="A1048" t="str">
            <v>VARGAS,Ildemaro</v>
          </cell>
          <cell r="B1048" t="str">
            <v>IF</v>
          </cell>
          <cell r="C1048" t="str">
            <v>ARI</v>
          </cell>
          <cell r="E1048" t="str">
            <v>KAN</v>
          </cell>
        </row>
        <row r="1049">
          <cell r="A1049" t="str">
            <v>VARSHO,Daulton</v>
          </cell>
          <cell r="B1049" t="str">
            <v>OF</v>
          </cell>
          <cell r="C1049" t="str">
            <v>ARI</v>
          </cell>
          <cell r="E1049" t="str">
            <v>CAY</v>
          </cell>
        </row>
        <row r="1050">
          <cell r="A1050" t="str">
            <v>VAUGHN,Andrew</v>
          </cell>
          <cell r="B1050" t="str">
            <v>OF</v>
          </cell>
          <cell r="C1050" t="str">
            <v>CHW</v>
          </cell>
          <cell r="E1050" t="str">
            <v>NW</v>
          </cell>
        </row>
        <row r="1051">
          <cell r="A1051" t="str">
            <v>VAZQUEZ,Christian</v>
          </cell>
          <cell r="B1051" t="str">
            <v>C</v>
          </cell>
          <cell r="C1051" t="str">
            <v>BOS</v>
          </cell>
          <cell r="E1051" t="str">
            <v>NW</v>
          </cell>
        </row>
        <row r="1052">
          <cell r="A1052" t="str">
            <v>VELASQUEZ,Vince</v>
          </cell>
          <cell r="B1052" t="str">
            <v>P</v>
          </cell>
          <cell r="C1052" t="str">
            <v>SDP</v>
          </cell>
          <cell r="E1052" t="str">
            <v>RIV</v>
          </cell>
        </row>
        <row r="1053">
          <cell r="A1053" t="str">
            <v>VELAZQUEZ,Andrew</v>
          </cell>
          <cell r="B1053" t="str">
            <v>IF</v>
          </cell>
          <cell r="C1053" t="str">
            <v>NYY</v>
          </cell>
          <cell r="D1053" t="str">
            <v>XC</v>
          </cell>
          <cell r="E1053" t="str">
            <v>MID</v>
          </cell>
        </row>
        <row r="1054">
          <cell r="A1054" t="str">
            <v>VERDUGO,Alex</v>
          </cell>
          <cell r="B1054" t="str">
            <v>OF</v>
          </cell>
          <cell r="C1054" t="str">
            <v>BOS</v>
          </cell>
          <cell r="E1054" t="str">
            <v>NW</v>
          </cell>
        </row>
        <row r="1055">
          <cell r="A1055" t="str">
            <v>VERLANDER,Justin</v>
          </cell>
          <cell r="B1055" t="str">
            <v>P</v>
          </cell>
          <cell r="C1055" t="str">
            <v>*</v>
          </cell>
          <cell r="D1055" t="str">
            <v>*</v>
          </cell>
          <cell r="E1055" t="str">
            <v>BRO</v>
          </cell>
        </row>
        <row r="1056">
          <cell r="A1056" t="str">
            <v>VESIA,Alex</v>
          </cell>
          <cell r="B1056" t="str">
            <v>P</v>
          </cell>
          <cell r="C1056" t="str">
            <v>LAD</v>
          </cell>
          <cell r="E1056" t="str">
            <v>NBO</v>
          </cell>
        </row>
        <row r="1057">
          <cell r="A1057" t="str">
            <v>VILLAR,Jonathan</v>
          </cell>
          <cell r="B1057" t="str">
            <v>IF</v>
          </cell>
          <cell r="C1057" t="str">
            <v>NYM</v>
          </cell>
          <cell r="E1057" t="str">
            <v>IND</v>
          </cell>
        </row>
        <row r="1058">
          <cell r="A1058" t="str">
            <v>VINCENT,Nick</v>
          </cell>
          <cell r="B1058" t="str">
            <v>P</v>
          </cell>
          <cell r="C1058" t="str">
            <v>MIN</v>
          </cell>
          <cell r="D1058" t="str">
            <v>XC</v>
          </cell>
          <cell r="E1058" t="str">
            <v>COL</v>
          </cell>
        </row>
        <row r="1059">
          <cell r="A1059" t="str">
            <v>VOGELBACH,Daniel</v>
          </cell>
          <cell r="B1059" t="str">
            <v>IF</v>
          </cell>
          <cell r="C1059" t="str">
            <v>MIL</v>
          </cell>
          <cell r="E1059" t="str">
            <v>GC</v>
          </cell>
        </row>
        <row r="1060">
          <cell r="A1060" t="str">
            <v>VOGT,Stephen</v>
          </cell>
          <cell r="B1060" t="str">
            <v>C</v>
          </cell>
          <cell r="C1060" t="str">
            <v>ATL</v>
          </cell>
          <cell r="E1060" t="str">
            <v>RIV</v>
          </cell>
        </row>
        <row r="1061">
          <cell r="A1061" t="str">
            <v>VOIT,Luke</v>
          </cell>
          <cell r="B1061" t="str">
            <v>IF</v>
          </cell>
          <cell r="C1061" t="str">
            <v>NYY</v>
          </cell>
          <cell r="E1061" t="str">
            <v>BH</v>
          </cell>
        </row>
        <row r="1062">
          <cell r="A1062" t="str">
            <v>VOTH,Austin</v>
          </cell>
          <cell r="B1062" t="str">
            <v>P</v>
          </cell>
          <cell r="C1062" t="str">
            <v>WAS</v>
          </cell>
          <cell r="E1062" t="str">
            <v>RIV</v>
          </cell>
        </row>
        <row r="1063">
          <cell r="A1063" t="str">
            <v>VOTTO,Joey</v>
          </cell>
          <cell r="B1063" t="str">
            <v>IF</v>
          </cell>
          <cell r="C1063" t="str">
            <v>CIN</v>
          </cell>
          <cell r="E1063" t="str">
            <v>COL</v>
          </cell>
        </row>
        <row r="1064">
          <cell r="A1064" t="str">
            <v>WACHA,Michael</v>
          </cell>
          <cell r="B1064" t="str">
            <v>P</v>
          </cell>
          <cell r="C1064" t="str">
            <v>TBR</v>
          </cell>
          <cell r="E1064" t="str">
            <v>GC</v>
          </cell>
        </row>
        <row r="1065">
          <cell r="A1065" t="str">
            <v>WADE,LaMonte Jr.</v>
          </cell>
          <cell r="B1065" t="str">
            <v>IF</v>
          </cell>
          <cell r="C1065" t="str">
            <v>SFG</v>
          </cell>
          <cell r="E1065" t="str">
            <v>COL</v>
          </cell>
        </row>
        <row r="1066">
          <cell r="A1066" t="str">
            <v>WADE,Tyler</v>
          </cell>
          <cell r="B1066" t="str">
            <v>IF</v>
          </cell>
          <cell r="C1066" t="str">
            <v>NYY</v>
          </cell>
          <cell r="E1066" t="str">
            <v>GC</v>
          </cell>
        </row>
        <row r="1067">
          <cell r="A1067" t="str">
            <v>WAINWRIGHT,Adam</v>
          </cell>
          <cell r="B1067" t="str">
            <v>P</v>
          </cell>
          <cell r="C1067" t="str">
            <v>STL</v>
          </cell>
          <cell r="E1067" t="str">
            <v>WHT</v>
          </cell>
        </row>
        <row r="1068">
          <cell r="A1068" t="str">
            <v>WALKER,Christian</v>
          </cell>
          <cell r="B1068" t="str">
            <v>IF</v>
          </cell>
          <cell r="C1068" t="str">
            <v>ARI</v>
          </cell>
          <cell r="E1068" t="str">
            <v>WAR</v>
          </cell>
        </row>
        <row r="1069">
          <cell r="A1069" t="str">
            <v>WALKER,Taijuan</v>
          </cell>
          <cell r="B1069" t="str">
            <v>P</v>
          </cell>
          <cell r="C1069" t="str">
            <v>NYM</v>
          </cell>
          <cell r="E1069" t="str">
            <v>IND</v>
          </cell>
        </row>
        <row r="1070">
          <cell r="A1070" t="str">
            <v>WALLACH,Chad</v>
          </cell>
          <cell r="B1070" t="str">
            <v>C</v>
          </cell>
          <cell r="C1070" t="str">
            <v>MIA</v>
          </cell>
          <cell r="D1070" t="str">
            <v>XC</v>
          </cell>
          <cell r="E1070" t="str">
            <v>-waivers-</v>
          </cell>
        </row>
        <row r="1071">
          <cell r="A1071" t="str">
            <v>WALLS,Taylor</v>
          </cell>
          <cell r="B1071" t="str">
            <v>IF</v>
          </cell>
          <cell r="C1071" t="str">
            <v>TBR</v>
          </cell>
          <cell r="E1071" t="str">
            <v>RCK</v>
          </cell>
        </row>
        <row r="1072">
          <cell r="A1072" t="str">
            <v>WALSH,Jared</v>
          </cell>
          <cell r="B1072" t="str">
            <v>IF</v>
          </cell>
          <cell r="C1072" t="str">
            <v>LAA</v>
          </cell>
          <cell r="E1072" t="str">
            <v>KAN</v>
          </cell>
        </row>
        <row r="1073">
          <cell r="A1073" t="str">
            <v>WANTZ,Andrew</v>
          </cell>
          <cell r="B1073" t="str">
            <v>P</v>
          </cell>
          <cell r="C1073" t="str">
            <v>LAA</v>
          </cell>
          <cell r="E1073" t="str">
            <v>HUD</v>
          </cell>
        </row>
        <row r="1074">
          <cell r="A1074" t="str">
            <v>WARD,Taylor</v>
          </cell>
          <cell r="B1074" t="str">
            <v>OF</v>
          </cell>
          <cell r="C1074" t="str">
            <v>LAA</v>
          </cell>
          <cell r="E1074" t="str">
            <v>LVG</v>
          </cell>
        </row>
        <row r="1075">
          <cell r="A1075" t="str">
            <v>WATSON,Tony</v>
          </cell>
          <cell r="B1075" t="str">
            <v>P</v>
          </cell>
          <cell r="C1075" t="str">
            <v>SFG</v>
          </cell>
          <cell r="E1075" t="str">
            <v>ZIO</v>
          </cell>
        </row>
        <row r="1076">
          <cell r="A1076" t="str">
            <v>WEATHERS,Ryan</v>
          </cell>
          <cell r="B1076" t="str">
            <v>P</v>
          </cell>
          <cell r="C1076" t="str">
            <v>SDP</v>
          </cell>
          <cell r="E1076" t="str">
            <v>MUN</v>
          </cell>
        </row>
        <row r="1077">
          <cell r="A1077" t="str">
            <v>WEAVER,Luke</v>
          </cell>
          <cell r="B1077" t="str">
            <v>P</v>
          </cell>
          <cell r="C1077" t="str">
            <v>ARI</v>
          </cell>
          <cell r="E1077" t="str">
            <v>MUN</v>
          </cell>
        </row>
        <row r="1078">
          <cell r="A1078" t="str">
            <v>WEBB,Jacob</v>
          </cell>
          <cell r="B1078" t="str">
            <v>P</v>
          </cell>
          <cell r="C1078" t="str">
            <v>ATL</v>
          </cell>
          <cell r="E1078" t="str">
            <v>NW</v>
          </cell>
        </row>
        <row r="1079">
          <cell r="A1079" t="str">
            <v>WEBB,Logan</v>
          </cell>
          <cell r="B1079" t="str">
            <v>P</v>
          </cell>
          <cell r="C1079" t="str">
            <v>SFG</v>
          </cell>
          <cell r="E1079" t="str">
            <v>MUN</v>
          </cell>
        </row>
        <row r="1080">
          <cell r="A1080" t="str">
            <v>WEBB,Tyler</v>
          </cell>
          <cell r="B1080" t="str">
            <v>P</v>
          </cell>
          <cell r="C1080" t="str">
            <v>STL</v>
          </cell>
          <cell r="D1080" t="str">
            <v>XC</v>
          </cell>
          <cell r="E1080" t="str">
            <v>MID</v>
          </cell>
        </row>
        <row r="1081">
          <cell r="A1081" t="str">
            <v>WEBER,Ryan</v>
          </cell>
          <cell r="B1081" t="str">
            <v>P</v>
          </cell>
          <cell r="C1081" t="str">
            <v>SEA</v>
          </cell>
          <cell r="D1081" t="str">
            <v>XC</v>
          </cell>
          <cell r="E1081" t="str">
            <v>-waivers-</v>
          </cell>
        </row>
        <row r="1082">
          <cell r="A1082" t="str">
            <v>WEEMS,Jordan</v>
          </cell>
          <cell r="B1082" t="str">
            <v>P</v>
          </cell>
          <cell r="C1082" t="str">
            <v>ARI</v>
          </cell>
          <cell r="D1082" t="str">
            <v>XC</v>
          </cell>
          <cell r="E1082" t="str">
            <v>ZIO</v>
          </cell>
        </row>
        <row r="1083">
          <cell r="A1083" t="str">
            <v>WELLS,Tyler</v>
          </cell>
          <cell r="B1083" t="str">
            <v>P</v>
          </cell>
          <cell r="C1083" t="str">
            <v>BAL</v>
          </cell>
          <cell r="E1083" t="str">
            <v>HUD</v>
          </cell>
        </row>
        <row r="1084">
          <cell r="A1084" t="str">
            <v>WENDELKEN,J.B.</v>
          </cell>
          <cell r="B1084" t="str">
            <v>P</v>
          </cell>
          <cell r="C1084" t="str">
            <v>ARI</v>
          </cell>
          <cell r="E1084" t="str">
            <v>COL</v>
          </cell>
        </row>
        <row r="1085">
          <cell r="A1085" t="str">
            <v>WENDLE,Joey</v>
          </cell>
          <cell r="B1085" t="str">
            <v>IF</v>
          </cell>
          <cell r="C1085" t="str">
            <v>TBR</v>
          </cell>
          <cell r="E1085" t="str">
            <v>IND</v>
          </cell>
        </row>
        <row r="1086">
          <cell r="A1086" t="str">
            <v>WHEELER,Zack</v>
          </cell>
          <cell r="B1086" t="str">
            <v>P</v>
          </cell>
          <cell r="C1086" t="str">
            <v>PHI</v>
          </cell>
          <cell r="E1086" t="str">
            <v>STM</v>
          </cell>
        </row>
        <row r="1087">
          <cell r="A1087" t="str">
            <v>WHITE,Eli</v>
          </cell>
          <cell r="B1087" t="str">
            <v>OF</v>
          </cell>
          <cell r="C1087" t="str">
            <v>TEX</v>
          </cell>
          <cell r="E1087" t="str">
            <v>BH</v>
          </cell>
        </row>
        <row r="1088">
          <cell r="A1088" t="str">
            <v>WHITE,Evan</v>
          </cell>
          <cell r="B1088" t="str">
            <v>IF</v>
          </cell>
          <cell r="C1088" t="str">
            <v>SEA</v>
          </cell>
          <cell r="D1088" t="str">
            <v>XC</v>
          </cell>
          <cell r="E1088" t="str">
            <v>RIV</v>
          </cell>
        </row>
        <row r="1089">
          <cell r="A1089" t="str">
            <v>WHITLOCK,Garrett</v>
          </cell>
          <cell r="B1089" t="str">
            <v>P</v>
          </cell>
          <cell r="C1089" t="str">
            <v>BOS</v>
          </cell>
          <cell r="E1089" t="str">
            <v>MID</v>
          </cell>
        </row>
        <row r="1090">
          <cell r="A1090" t="str">
            <v>WHITLEY,Kodi</v>
          </cell>
          <cell r="B1090" t="str">
            <v>P</v>
          </cell>
          <cell r="C1090" t="str">
            <v>STL</v>
          </cell>
          <cell r="E1090" t="str">
            <v>RCK</v>
          </cell>
        </row>
        <row r="1091">
          <cell r="A1091" t="str">
            <v>WICK,Rowan</v>
          </cell>
          <cell r="B1091" t="str">
            <v>P</v>
          </cell>
          <cell r="C1091" t="str">
            <v>CHC</v>
          </cell>
          <cell r="E1091" t="str">
            <v>ZIO</v>
          </cell>
        </row>
        <row r="1092">
          <cell r="A1092" t="str">
            <v>WIDENER,Taylor</v>
          </cell>
          <cell r="B1092" t="str">
            <v>P</v>
          </cell>
          <cell r="C1092" t="str">
            <v>ARI</v>
          </cell>
          <cell r="E1092" t="str">
            <v>RYE</v>
          </cell>
        </row>
        <row r="1093">
          <cell r="A1093" t="str">
            <v>WIETERS,Matt</v>
          </cell>
          <cell r="B1093" t="str">
            <v>C</v>
          </cell>
          <cell r="C1093" t="str">
            <v>*</v>
          </cell>
          <cell r="D1093" t="str">
            <v>*</v>
          </cell>
          <cell r="E1093" t="str">
            <v>MAR</v>
          </cell>
        </row>
        <row r="1094">
          <cell r="A1094" t="str">
            <v>WILLIAMS,Devin</v>
          </cell>
          <cell r="B1094" t="str">
            <v>P</v>
          </cell>
          <cell r="C1094" t="str">
            <v>MIL</v>
          </cell>
          <cell r="E1094" t="str">
            <v>HOB</v>
          </cell>
        </row>
        <row r="1095">
          <cell r="A1095" t="str">
            <v>WILLIAMS,Justin</v>
          </cell>
          <cell r="B1095" t="str">
            <v>OF</v>
          </cell>
          <cell r="C1095" t="str">
            <v>STL</v>
          </cell>
          <cell r="E1095" t="str">
            <v>LVG</v>
          </cell>
        </row>
        <row r="1096">
          <cell r="A1096" t="str">
            <v>WILLIAMS,Luke</v>
          </cell>
          <cell r="B1096" t="str">
            <v>IF</v>
          </cell>
          <cell r="C1096" t="str">
            <v>PHI</v>
          </cell>
          <cell r="E1096" t="str">
            <v>IND</v>
          </cell>
        </row>
        <row r="1097">
          <cell r="A1097" t="str">
            <v>WILLIAMS,Trevor</v>
          </cell>
          <cell r="B1097" t="str">
            <v>P</v>
          </cell>
          <cell r="C1097" t="str">
            <v>NYM</v>
          </cell>
          <cell r="D1097" t="str">
            <v>XC</v>
          </cell>
          <cell r="E1097" t="str">
            <v>RYE</v>
          </cell>
        </row>
        <row r="1098">
          <cell r="A1098" t="str">
            <v>WILSON,Bryse</v>
          </cell>
          <cell r="B1098" t="str">
            <v>P</v>
          </cell>
          <cell r="C1098" t="str">
            <v>PIT</v>
          </cell>
          <cell r="E1098" t="str">
            <v>BH</v>
          </cell>
        </row>
        <row r="1099">
          <cell r="A1099" t="str">
            <v>WILSON,Justin</v>
          </cell>
          <cell r="B1099" t="str">
            <v>P</v>
          </cell>
          <cell r="C1099" t="str">
            <v>CIN</v>
          </cell>
          <cell r="E1099" t="str">
            <v>BH</v>
          </cell>
        </row>
        <row r="1100">
          <cell r="A1100" t="str">
            <v>WINKER,Jesse</v>
          </cell>
          <cell r="B1100" t="str">
            <v>OF</v>
          </cell>
          <cell r="C1100" t="str">
            <v>CIN</v>
          </cell>
          <cell r="E1100" t="str">
            <v>IND</v>
          </cell>
        </row>
        <row r="1101">
          <cell r="A1101" t="str">
            <v>WINKLER,Dan</v>
          </cell>
          <cell r="B1101" t="str">
            <v>P</v>
          </cell>
          <cell r="C1101" t="str">
            <v>CHC</v>
          </cell>
          <cell r="E1101" t="str">
            <v>HOB</v>
          </cell>
        </row>
        <row r="1102">
          <cell r="A1102" t="str">
            <v>WISDOM,Patrick</v>
          </cell>
          <cell r="B1102" t="str">
            <v>IF</v>
          </cell>
          <cell r="C1102" t="str">
            <v>CHC</v>
          </cell>
          <cell r="E1102" t="str">
            <v>WAR</v>
          </cell>
        </row>
        <row r="1103">
          <cell r="A1103" t="str">
            <v>WISLER,Matt</v>
          </cell>
          <cell r="B1103" t="str">
            <v>P</v>
          </cell>
          <cell r="C1103" t="str">
            <v>TBR</v>
          </cell>
          <cell r="E1103" t="str">
            <v>COL</v>
          </cell>
        </row>
        <row r="1104">
          <cell r="A1104" t="str">
            <v>WITTGREN,Nick</v>
          </cell>
          <cell r="B1104" t="str">
            <v>P</v>
          </cell>
          <cell r="C1104" t="str">
            <v>CLE</v>
          </cell>
          <cell r="E1104" t="str">
            <v>RYE</v>
          </cell>
        </row>
        <row r="1105">
          <cell r="A1105" t="str">
            <v>WOLTERS,Tony</v>
          </cell>
          <cell r="B1105" t="str">
            <v>C</v>
          </cell>
          <cell r="C1105" t="str">
            <v>CHC</v>
          </cell>
          <cell r="D1105" t="str">
            <v>XC</v>
          </cell>
          <cell r="E1105" t="str">
            <v>KNX</v>
          </cell>
        </row>
        <row r="1106">
          <cell r="A1106" t="str">
            <v>WONG,Kolten</v>
          </cell>
          <cell r="B1106" t="str">
            <v>IF</v>
          </cell>
          <cell r="C1106" t="str">
            <v>MIL</v>
          </cell>
          <cell r="E1106" t="str">
            <v>WHT</v>
          </cell>
        </row>
        <row r="1107">
          <cell r="A1107" t="str">
            <v>WOOD,Alex</v>
          </cell>
          <cell r="B1107" t="str">
            <v>P</v>
          </cell>
          <cell r="C1107" t="str">
            <v>SFG</v>
          </cell>
          <cell r="E1107" t="str">
            <v>CAY</v>
          </cell>
        </row>
        <row r="1108">
          <cell r="A1108" t="str">
            <v>WOODFORD,Jake</v>
          </cell>
          <cell r="B1108" t="str">
            <v>P</v>
          </cell>
          <cell r="C1108" t="str">
            <v>STL</v>
          </cell>
          <cell r="E1108" t="str">
            <v>RCK</v>
          </cell>
        </row>
        <row r="1109">
          <cell r="A1109" t="str">
            <v>WOODRUFF,Brandon</v>
          </cell>
          <cell r="B1109" t="str">
            <v>P</v>
          </cell>
          <cell r="C1109" t="str">
            <v>MIL</v>
          </cell>
          <cell r="E1109" t="str">
            <v>BRO</v>
          </cell>
        </row>
        <row r="1110">
          <cell r="A1110" t="str">
            <v>WORKMAN,Brandon</v>
          </cell>
          <cell r="B1110" t="str">
            <v>P</v>
          </cell>
          <cell r="C1110" t="str">
            <v>BOS</v>
          </cell>
          <cell r="E1110" t="str">
            <v>RYE</v>
          </cell>
        </row>
        <row r="1111">
          <cell r="A1111" t="str">
            <v>WRIGHT,Kyle</v>
          </cell>
          <cell r="B1111" t="str">
            <v>P</v>
          </cell>
          <cell r="C1111" t="str">
            <v>ATL</v>
          </cell>
          <cell r="D1111" t="str">
            <v>XC</v>
          </cell>
          <cell r="E1111" t="str">
            <v>MLR</v>
          </cell>
        </row>
        <row r="1112">
          <cell r="A1112" t="str">
            <v>WYNNS,Austin</v>
          </cell>
          <cell r="B1112" t="str">
            <v>C</v>
          </cell>
          <cell r="C1112" t="str">
            <v>BAL</v>
          </cell>
          <cell r="E1112" t="str">
            <v>MLR</v>
          </cell>
        </row>
        <row r="1113">
          <cell r="A1113" t="str">
            <v>YAMAGUCHI,Shun</v>
          </cell>
          <cell r="B1113" t="str">
            <v>P</v>
          </cell>
          <cell r="C1113" t="str">
            <v>*</v>
          </cell>
          <cell r="D1113" t="str">
            <v>*</v>
          </cell>
          <cell r="E1113" t="str">
            <v>MUN</v>
          </cell>
        </row>
        <row r="1114">
          <cell r="A1114" t="str">
            <v>YAMAMOTO,Jordan</v>
          </cell>
          <cell r="B1114" t="str">
            <v>P</v>
          </cell>
          <cell r="C1114" t="str">
            <v>NYM</v>
          </cell>
          <cell r="D1114" t="str">
            <v>XC</v>
          </cell>
          <cell r="E1114" t="str">
            <v>RCK</v>
          </cell>
        </row>
        <row r="1115">
          <cell r="A1115" t="str">
            <v>YARBROUGH,Ryan</v>
          </cell>
          <cell r="B1115" t="str">
            <v>P</v>
          </cell>
          <cell r="C1115" t="str">
            <v>TBR</v>
          </cell>
          <cell r="E1115" t="str">
            <v>BRO</v>
          </cell>
        </row>
        <row r="1116">
          <cell r="A1116" t="str">
            <v>YARDLEY,Eric</v>
          </cell>
          <cell r="B1116" t="str">
            <v>P</v>
          </cell>
          <cell r="C1116" t="str">
            <v>MIL</v>
          </cell>
          <cell r="D1116" t="str">
            <v>XC</v>
          </cell>
          <cell r="E1116" t="str">
            <v>NBO</v>
          </cell>
        </row>
        <row r="1117">
          <cell r="A1117" t="str">
            <v>YASTRZEMSKI,Mike</v>
          </cell>
          <cell r="B1117" t="str">
            <v>OF</v>
          </cell>
          <cell r="C1117" t="str">
            <v>SFG</v>
          </cell>
          <cell r="E1117" t="str">
            <v>WAR</v>
          </cell>
        </row>
        <row r="1118">
          <cell r="A1118" t="str">
            <v>YELICH,Christian</v>
          </cell>
          <cell r="B1118" t="str">
            <v>OF</v>
          </cell>
          <cell r="C1118" t="str">
            <v>MIL</v>
          </cell>
          <cell r="E1118" t="str">
            <v>BH</v>
          </cell>
        </row>
        <row r="1119">
          <cell r="A1119" t="str">
            <v>YNOA,Huascar</v>
          </cell>
          <cell r="B1119" t="str">
            <v>P</v>
          </cell>
          <cell r="C1119" t="str">
            <v>ATL</v>
          </cell>
          <cell r="E1119" t="str">
            <v>COL</v>
          </cell>
        </row>
        <row r="1120">
          <cell r="A1120" t="str">
            <v>YOUNG,Alex</v>
          </cell>
          <cell r="B1120" t="str">
            <v>P</v>
          </cell>
          <cell r="C1120" t="str">
            <v>CLE</v>
          </cell>
          <cell r="E1120" t="str">
            <v>NW</v>
          </cell>
        </row>
        <row r="1121">
          <cell r="A1121" t="str">
            <v>YOUNG,Andy</v>
          </cell>
          <cell r="B1121" t="str">
            <v>IF</v>
          </cell>
          <cell r="C1121" t="str">
            <v>ARI</v>
          </cell>
          <cell r="E1121" t="str">
            <v>COL</v>
          </cell>
        </row>
        <row r="1122">
          <cell r="A1122" t="str">
            <v>ZIMMER,Bradley</v>
          </cell>
          <cell r="B1122" t="str">
            <v>OF</v>
          </cell>
          <cell r="C1122" t="str">
            <v>CLE</v>
          </cell>
          <cell r="E1122" t="str">
            <v>COL</v>
          </cell>
        </row>
        <row r="1123">
          <cell r="A1123" t="str">
            <v>ZIMMERMANN,Bruce</v>
          </cell>
          <cell r="B1123" t="str">
            <v>P</v>
          </cell>
          <cell r="C1123" t="str">
            <v>BAL</v>
          </cell>
          <cell r="E1123" t="str">
            <v>MAR</v>
          </cell>
        </row>
        <row r="1124">
          <cell r="A1124" t="str">
            <v>ZIMMER,Kyle</v>
          </cell>
          <cell r="B1124" t="str">
            <v>P</v>
          </cell>
          <cell r="C1124" t="str">
            <v>KCR</v>
          </cell>
          <cell r="E1124" t="str">
            <v>STM</v>
          </cell>
        </row>
        <row r="1125">
          <cell r="A1125" t="str">
            <v>ZIMMERMAN,Ryan</v>
          </cell>
          <cell r="B1125" t="str">
            <v>IF</v>
          </cell>
          <cell r="C1125" t="str">
            <v>WAS</v>
          </cell>
          <cell r="E1125" t="str">
            <v>BRO</v>
          </cell>
        </row>
        <row r="1126">
          <cell r="A1126" t="str">
            <v>ZUBER,Tyler</v>
          </cell>
          <cell r="B1126" t="str">
            <v>P</v>
          </cell>
          <cell r="C1126" t="str">
            <v>KCR</v>
          </cell>
          <cell r="D1126" t="str">
            <v>XC</v>
          </cell>
          <cell r="E1126" t="str">
            <v>MLR</v>
          </cell>
        </row>
        <row r="1127">
          <cell r="A1127" t="str">
            <v>ZUNINO,Mike</v>
          </cell>
          <cell r="B1127" t="str">
            <v>C</v>
          </cell>
          <cell r="C1127" t="str">
            <v>TBR</v>
          </cell>
          <cell r="E1127" t="str">
            <v>NBO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11"/>
  <sheetViews>
    <sheetView tabSelected="1" workbookViewId="0" topLeftCell="A590">
      <pane ySplit="5660" topLeftCell="BM161" activePane="bottomLeft" state="split"/>
      <selection pane="topLeft" activeCell="E11" sqref="E11"/>
      <selection pane="bottomLeft" activeCell="K161" sqref="K161"/>
    </sheetView>
  </sheetViews>
  <sheetFormatPr defaultColWidth="5.875" defaultRowHeight="15.75"/>
  <cols>
    <col min="1" max="1" width="22.00390625" style="0" customWidth="1"/>
    <col min="2" max="3" width="6.625" style="0" customWidth="1"/>
    <col min="4" max="9" width="6.625" style="10" customWidth="1"/>
    <col min="10" max="11" width="6.50390625" style="0" customWidth="1"/>
    <col min="12" max="12" width="6.50390625" style="1" customWidth="1"/>
    <col min="13" max="20" width="6.50390625" style="0" customWidth="1"/>
    <col min="21" max="21" width="6.50390625" style="1" customWidth="1"/>
    <col min="22" max="24" width="6.50390625" style="0" customWidth="1"/>
    <col min="25" max="25" width="6.50390625" style="9" customWidth="1"/>
    <col min="26" max="27" width="5.875" style="0" customWidth="1"/>
    <col min="28" max="28" width="9.625" style="0" customWidth="1"/>
    <col min="29" max="29" width="5.875" style="0" customWidth="1"/>
    <col min="30" max="30" width="6.00390625" style="0" bestFit="1" customWidth="1"/>
  </cols>
  <sheetData>
    <row r="1" spans="1:25" ht="25.5" customHeight="1">
      <c r="A1" s="22" t="s">
        <v>760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5">
      <c r="A2" s="2" t="s">
        <v>720</v>
      </c>
      <c r="B2" s="2" t="s">
        <v>721</v>
      </c>
      <c r="C2" s="2" t="s">
        <v>722</v>
      </c>
      <c r="D2" s="3" t="s">
        <v>723</v>
      </c>
      <c r="E2" s="4" t="s">
        <v>724</v>
      </c>
      <c r="F2" s="4" t="s">
        <v>725</v>
      </c>
      <c r="G2" s="4" t="s">
        <v>761</v>
      </c>
      <c r="H2" s="3" t="s">
        <v>726</v>
      </c>
      <c r="I2" s="3" t="s">
        <v>727</v>
      </c>
      <c r="J2" s="5" t="s">
        <v>728</v>
      </c>
      <c r="K2" s="5" t="s">
        <v>729</v>
      </c>
      <c r="L2" s="6" t="s">
        <v>730</v>
      </c>
      <c r="M2" s="5" t="s">
        <v>731</v>
      </c>
      <c r="N2" s="5" t="s">
        <v>732</v>
      </c>
      <c r="O2" s="5" t="s">
        <v>733</v>
      </c>
      <c r="P2" s="5" t="s">
        <v>734</v>
      </c>
      <c r="Q2" s="5" t="s">
        <v>735</v>
      </c>
      <c r="R2" s="5" t="s">
        <v>736</v>
      </c>
      <c r="S2" s="5" t="s">
        <v>737</v>
      </c>
      <c r="T2" s="5" t="s">
        <v>738</v>
      </c>
      <c r="U2" s="6" t="s">
        <v>739</v>
      </c>
      <c r="V2" s="7" t="s">
        <v>740</v>
      </c>
      <c r="W2" s="7" t="s">
        <v>741</v>
      </c>
      <c r="X2" s="7" t="s">
        <v>742</v>
      </c>
      <c r="Y2" s="8" t="s">
        <v>743</v>
      </c>
    </row>
    <row r="3" spans="1:30" ht="15">
      <c r="A3" t="s">
        <v>640</v>
      </c>
      <c r="B3" t="s">
        <v>637</v>
      </c>
      <c r="C3" t="str">
        <f>VLOOKUP(A3,'[1]TBL-Rosters (16).csv'!$A$2:$E$2007,5,FALSE)</f>
        <v>BH</v>
      </c>
      <c r="D3" s="10" t="s">
        <v>232</v>
      </c>
      <c r="E3" s="10" t="s">
        <v>1</v>
      </c>
      <c r="F3" s="10" t="s">
        <v>7</v>
      </c>
      <c r="G3" s="10">
        <v>-24</v>
      </c>
      <c r="H3" s="10" t="s">
        <v>108</v>
      </c>
      <c r="I3" s="10" t="s">
        <v>1</v>
      </c>
      <c r="J3">
        <v>30</v>
      </c>
      <c r="K3">
        <v>30</v>
      </c>
      <c r="L3" s="1">
        <v>152.33333333333331</v>
      </c>
      <c r="M3">
        <v>98</v>
      </c>
      <c r="N3">
        <v>177</v>
      </c>
      <c r="O3">
        <v>30</v>
      </c>
      <c r="P3">
        <v>48</v>
      </c>
      <c r="Q3">
        <v>0</v>
      </c>
      <c r="R3">
        <v>671</v>
      </c>
      <c r="S3">
        <v>445</v>
      </c>
      <c r="T3">
        <v>226</v>
      </c>
      <c r="U3" s="1">
        <v>0</v>
      </c>
      <c r="V3">
        <v>0</v>
      </c>
      <c r="W3">
        <v>0</v>
      </c>
      <c r="X3">
        <v>0</v>
      </c>
      <c r="Y3" s="9">
        <v>5.789934354485777</v>
      </c>
      <c r="AA3" t="str">
        <f aca="true" t="shared" si="0" ref="AA3:AA66">IF(E3="",D3,IF(D3="",E3,CONCATENATE(D3,"/",E3)))</f>
        <v>2</v>
      </c>
      <c r="AB3" t="str">
        <f aca="true" t="shared" si="1" ref="AB3:AB66">IF(I3="",H3,IF(H3="",CONCATENATE(I3,"*"),CONCATENATE(H3,"/",I3,"*")))</f>
        <v>27</v>
      </c>
      <c r="AC3">
        <f>IF(C3=C4,AC4+K3,K3)</f>
        <v>226</v>
      </c>
      <c r="AD3" t="b">
        <f>C3=C2</f>
        <v>0</v>
      </c>
    </row>
    <row r="4" spans="1:30" ht="15">
      <c r="A4" t="s">
        <v>9</v>
      </c>
      <c r="C4" t="str">
        <f>VLOOKUP(A4,'[1]TBL-Rosters (16).csv'!$A$2:$E$2007,5,FALSE)</f>
        <v>BH</v>
      </c>
      <c r="D4" s="10" t="s">
        <v>10</v>
      </c>
      <c r="E4" s="10" t="s">
        <v>1</v>
      </c>
      <c r="F4" s="10">
        <v>-36</v>
      </c>
      <c r="G4" s="10" t="s">
        <v>11</v>
      </c>
      <c r="H4" s="10" t="s">
        <v>12</v>
      </c>
      <c r="I4" s="10" t="s">
        <v>1</v>
      </c>
      <c r="J4">
        <v>28</v>
      </c>
      <c r="K4">
        <v>28</v>
      </c>
      <c r="L4" s="1">
        <v>162.33333333333331</v>
      </c>
      <c r="M4">
        <v>57</v>
      </c>
      <c r="N4">
        <v>122</v>
      </c>
      <c r="O4">
        <v>13</v>
      </c>
      <c r="P4">
        <v>76</v>
      </c>
      <c r="Q4">
        <v>0</v>
      </c>
      <c r="R4">
        <v>684</v>
      </c>
      <c r="S4">
        <v>684</v>
      </c>
      <c r="T4">
        <v>0</v>
      </c>
      <c r="U4" s="1">
        <v>0</v>
      </c>
      <c r="V4">
        <v>0</v>
      </c>
      <c r="W4">
        <v>0</v>
      </c>
      <c r="X4">
        <v>0</v>
      </c>
      <c r="Y4" s="9">
        <v>3.160164271047228</v>
      </c>
      <c r="AA4" t="str">
        <f t="shared" si="0"/>
        <v>15</v>
      </c>
      <c r="AB4" t="str">
        <f t="shared" si="1"/>
        <v>24</v>
      </c>
      <c r="AC4">
        <f aca="true" t="shared" si="2" ref="AC4:AC67">IF(C4=C5,AC5+K4,K4)</f>
        <v>196</v>
      </c>
      <c r="AD4" t="b">
        <f aca="true" t="shared" si="3" ref="AD4:AD67">C4=C3</f>
        <v>1</v>
      </c>
    </row>
    <row r="5" spans="1:30" ht="15">
      <c r="A5" t="s">
        <v>607</v>
      </c>
      <c r="B5" t="s">
        <v>602</v>
      </c>
      <c r="C5" t="str">
        <f>VLOOKUP(A5,'[1]TBL-Rosters (16).csv'!$A$2:$E$2007,5,FALSE)</f>
        <v>BH</v>
      </c>
      <c r="D5" s="10" t="s">
        <v>81</v>
      </c>
      <c r="E5" s="10" t="s">
        <v>1</v>
      </c>
      <c r="F5" s="10" t="s">
        <v>116</v>
      </c>
      <c r="G5" s="10">
        <v>-32</v>
      </c>
      <c r="H5" s="10" t="s">
        <v>70</v>
      </c>
      <c r="I5" s="10" t="s">
        <v>1</v>
      </c>
      <c r="J5">
        <v>25</v>
      </c>
      <c r="K5">
        <v>25</v>
      </c>
      <c r="L5" s="1">
        <v>143.33333333333331</v>
      </c>
      <c r="M5">
        <v>63</v>
      </c>
      <c r="N5">
        <v>125</v>
      </c>
      <c r="O5">
        <v>29</v>
      </c>
      <c r="P5">
        <v>42</v>
      </c>
      <c r="Q5">
        <v>3</v>
      </c>
      <c r="R5">
        <v>585</v>
      </c>
      <c r="S5">
        <v>585</v>
      </c>
      <c r="T5">
        <v>0</v>
      </c>
      <c r="U5" s="1">
        <v>0</v>
      </c>
      <c r="V5">
        <v>0</v>
      </c>
      <c r="W5">
        <v>0</v>
      </c>
      <c r="X5">
        <v>0</v>
      </c>
      <c r="Y5" s="9">
        <v>3.9558139534883727</v>
      </c>
      <c r="AA5" t="str">
        <f t="shared" si="0"/>
        <v>11</v>
      </c>
      <c r="AB5" t="str">
        <f t="shared" si="1"/>
        <v>23</v>
      </c>
      <c r="AC5">
        <f t="shared" si="2"/>
        <v>168</v>
      </c>
      <c r="AD5" t="b">
        <f t="shared" si="3"/>
        <v>1</v>
      </c>
    </row>
    <row r="6" spans="1:30" ht="15">
      <c r="A6" t="s">
        <v>231</v>
      </c>
      <c r="B6" t="s">
        <v>223</v>
      </c>
      <c r="C6" t="str">
        <f>VLOOKUP(A6,'[1]TBL-Rosters (16).csv'!$A$2:$E$2007,5,FALSE)</f>
        <v>BH</v>
      </c>
      <c r="D6" s="10" t="s">
        <v>232</v>
      </c>
      <c r="E6" s="10" t="s">
        <v>1</v>
      </c>
      <c r="F6" s="10">
        <v>-24</v>
      </c>
      <c r="G6" s="10">
        <v>-14</v>
      </c>
      <c r="H6" s="10" t="s">
        <v>66</v>
      </c>
      <c r="I6" s="10" t="s">
        <v>8</v>
      </c>
      <c r="J6">
        <v>33</v>
      </c>
      <c r="K6">
        <v>25</v>
      </c>
      <c r="L6" s="1">
        <v>121.66666666666667</v>
      </c>
      <c r="M6">
        <v>82</v>
      </c>
      <c r="N6">
        <v>142</v>
      </c>
      <c r="O6">
        <v>21</v>
      </c>
      <c r="P6">
        <v>56</v>
      </c>
      <c r="Q6">
        <v>2</v>
      </c>
      <c r="R6">
        <v>555</v>
      </c>
      <c r="S6">
        <v>555</v>
      </c>
      <c r="T6">
        <v>0</v>
      </c>
      <c r="U6" s="1">
        <v>8.333333333333332</v>
      </c>
      <c r="V6">
        <v>2</v>
      </c>
      <c r="W6">
        <v>6</v>
      </c>
      <c r="X6">
        <v>33</v>
      </c>
      <c r="Y6" s="9">
        <v>6.065753424657534</v>
      </c>
      <c r="AA6" t="str">
        <f t="shared" si="0"/>
        <v>2</v>
      </c>
      <c r="AB6" t="str">
        <f t="shared" si="1"/>
        <v>26/6*</v>
      </c>
      <c r="AC6">
        <f t="shared" si="2"/>
        <v>143</v>
      </c>
      <c r="AD6" t="b">
        <f t="shared" si="3"/>
        <v>1</v>
      </c>
    </row>
    <row r="7" spans="1:30" ht="15">
      <c r="A7" t="s">
        <v>535</v>
      </c>
      <c r="B7" t="s">
        <v>532</v>
      </c>
      <c r="C7" t="str">
        <f>VLOOKUP(A7,'[1]TBL-Rosters (16).csv'!$A$2:$E$2007,5,FALSE)</f>
        <v>BH</v>
      </c>
      <c r="D7" s="10" t="s">
        <v>81</v>
      </c>
      <c r="E7" s="10" t="s">
        <v>1</v>
      </c>
      <c r="F7" s="10" t="s">
        <v>48</v>
      </c>
      <c r="G7" s="10">
        <v>-14</v>
      </c>
      <c r="H7" s="10" t="s">
        <v>70</v>
      </c>
      <c r="I7" s="10" t="s">
        <v>16</v>
      </c>
      <c r="J7">
        <v>24</v>
      </c>
      <c r="K7">
        <v>21</v>
      </c>
      <c r="L7" s="1">
        <v>119.33333333333331</v>
      </c>
      <c r="M7">
        <v>54</v>
      </c>
      <c r="N7">
        <v>105</v>
      </c>
      <c r="O7">
        <v>19</v>
      </c>
      <c r="P7">
        <v>41</v>
      </c>
      <c r="Q7">
        <v>0</v>
      </c>
      <c r="R7">
        <v>502</v>
      </c>
      <c r="S7">
        <v>502</v>
      </c>
      <c r="T7">
        <v>0</v>
      </c>
      <c r="U7" s="1">
        <v>8</v>
      </c>
      <c r="V7">
        <v>7</v>
      </c>
      <c r="W7">
        <v>9</v>
      </c>
      <c r="X7">
        <v>36</v>
      </c>
      <c r="Y7" s="9">
        <v>4.072625698324023</v>
      </c>
      <c r="AA7" t="str">
        <f t="shared" si="0"/>
        <v>11</v>
      </c>
      <c r="AB7" t="str">
        <f t="shared" si="1"/>
        <v>23/14*</v>
      </c>
      <c r="AC7">
        <f t="shared" si="2"/>
        <v>118</v>
      </c>
      <c r="AD7" t="b">
        <f t="shared" si="3"/>
        <v>1</v>
      </c>
    </row>
    <row r="8" spans="1:30" ht="15">
      <c r="A8" t="s">
        <v>641</v>
      </c>
      <c r="B8" t="s">
        <v>637</v>
      </c>
      <c r="C8" t="str">
        <f>VLOOKUP(A8,'[1]TBL-Rosters (16).csv'!$A$2:$E$2007,5,FALSE)</f>
        <v>BH</v>
      </c>
      <c r="D8" s="10" t="s">
        <v>39</v>
      </c>
      <c r="E8" s="10" t="s">
        <v>1</v>
      </c>
      <c r="F8" s="10" t="s">
        <v>46</v>
      </c>
      <c r="G8" s="10" t="s">
        <v>22</v>
      </c>
      <c r="H8" s="10" t="s">
        <v>120</v>
      </c>
      <c r="I8" s="10" t="s">
        <v>30</v>
      </c>
      <c r="J8">
        <v>27</v>
      </c>
      <c r="K8">
        <v>21</v>
      </c>
      <c r="L8" s="1">
        <v>106.66666666666667</v>
      </c>
      <c r="M8">
        <v>41</v>
      </c>
      <c r="N8">
        <v>98</v>
      </c>
      <c r="O8">
        <v>12</v>
      </c>
      <c r="P8">
        <v>39</v>
      </c>
      <c r="Q8">
        <v>2</v>
      </c>
      <c r="R8">
        <v>452</v>
      </c>
      <c r="S8">
        <v>0</v>
      </c>
      <c r="T8">
        <v>452</v>
      </c>
      <c r="U8" s="1">
        <v>10</v>
      </c>
      <c r="V8">
        <v>2</v>
      </c>
      <c r="W8">
        <v>8</v>
      </c>
      <c r="X8">
        <v>43</v>
      </c>
      <c r="Y8" s="9">
        <v>3.4593749999999996</v>
      </c>
      <c r="AA8" t="str">
        <f t="shared" si="0"/>
        <v>10</v>
      </c>
      <c r="AB8" t="str">
        <f t="shared" si="1"/>
        <v>19/9*</v>
      </c>
      <c r="AC8">
        <f t="shared" si="2"/>
        <v>97</v>
      </c>
      <c r="AD8" t="b">
        <f t="shared" si="3"/>
        <v>1</v>
      </c>
    </row>
    <row r="9" spans="1:30" ht="15">
      <c r="A9" t="s">
        <v>553</v>
      </c>
      <c r="B9" t="s">
        <v>548</v>
      </c>
      <c r="C9" t="str">
        <f>VLOOKUP(A9,'[1]TBL-Rosters (16).csv'!$A$2:$E$2007,5,FALSE)</f>
        <v>BH</v>
      </c>
      <c r="D9" s="10" t="s">
        <v>27</v>
      </c>
      <c r="E9" s="10" t="s">
        <v>1</v>
      </c>
      <c r="F9" s="10" t="s">
        <v>103</v>
      </c>
      <c r="G9" s="10">
        <v>-12</v>
      </c>
      <c r="H9" s="10" t="s">
        <v>35</v>
      </c>
      <c r="I9" s="10" t="s">
        <v>1</v>
      </c>
      <c r="J9">
        <v>18</v>
      </c>
      <c r="K9">
        <v>18</v>
      </c>
      <c r="L9" s="1">
        <v>105.66666666666667</v>
      </c>
      <c r="M9">
        <v>49</v>
      </c>
      <c r="N9">
        <v>116</v>
      </c>
      <c r="O9">
        <v>15</v>
      </c>
      <c r="P9">
        <v>16</v>
      </c>
      <c r="Q9">
        <v>2</v>
      </c>
      <c r="R9">
        <v>442</v>
      </c>
      <c r="S9">
        <v>0</v>
      </c>
      <c r="T9">
        <v>442</v>
      </c>
      <c r="U9" s="1">
        <v>0</v>
      </c>
      <c r="V9">
        <v>0</v>
      </c>
      <c r="W9">
        <v>0</v>
      </c>
      <c r="X9">
        <v>0</v>
      </c>
      <c r="Y9" s="9">
        <v>4.173501577287066</v>
      </c>
      <c r="AA9" t="str">
        <f t="shared" si="0"/>
        <v>5</v>
      </c>
      <c r="AB9" t="str">
        <f t="shared" si="1"/>
        <v>25</v>
      </c>
      <c r="AC9">
        <f t="shared" si="2"/>
        <v>76</v>
      </c>
      <c r="AD9" t="b">
        <f t="shared" si="3"/>
        <v>1</v>
      </c>
    </row>
    <row r="10" spans="1:30" ht="15">
      <c r="A10" t="s">
        <v>360</v>
      </c>
      <c r="B10" t="s">
        <v>353</v>
      </c>
      <c r="C10" t="str">
        <f>VLOOKUP(A10,'[1]TBL-Rosters (16).csv'!$A$2:$E$2007,5,FALSE)</f>
        <v>BH</v>
      </c>
      <c r="D10" s="10" t="s">
        <v>232</v>
      </c>
      <c r="E10" s="10" t="s">
        <v>1</v>
      </c>
      <c r="F10" s="10">
        <v>-16</v>
      </c>
      <c r="G10" s="10" t="s">
        <v>169</v>
      </c>
      <c r="H10" s="10" t="s">
        <v>35</v>
      </c>
      <c r="I10" s="10" t="s">
        <v>56</v>
      </c>
      <c r="J10">
        <v>26</v>
      </c>
      <c r="K10">
        <v>18</v>
      </c>
      <c r="L10" s="1">
        <v>100.66666666666667</v>
      </c>
      <c r="M10">
        <v>65</v>
      </c>
      <c r="N10">
        <v>119</v>
      </c>
      <c r="O10">
        <v>14</v>
      </c>
      <c r="P10">
        <v>42</v>
      </c>
      <c r="Q10">
        <v>0</v>
      </c>
      <c r="R10">
        <v>456</v>
      </c>
      <c r="S10">
        <v>456</v>
      </c>
      <c r="T10">
        <v>0</v>
      </c>
      <c r="U10" s="1">
        <v>17.666666666666664</v>
      </c>
      <c r="V10">
        <v>10</v>
      </c>
      <c r="W10">
        <v>21</v>
      </c>
      <c r="X10">
        <v>77</v>
      </c>
      <c r="Y10" s="9">
        <v>5.811258278145695</v>
      </c>
      <c r="AA10" t="str">
        <f t="shared" si="0"/>
        <v>2</v>
      </c>
      <c r="AB10" t="str">
        <f t="shared" si="1"/>
        <v>25/12*</v>
      </c>
      <c r="AC10">
        <f t="shared" si="2"/>
        <v>58</v>
      </c>
      <c r="AD10" t="b">
        <f t="shared" si="3"/>
        <v>1</v>
      </c>
    </row>
    <row r="11" spans="1:30" ht="15">
      <c r="A11" t="s">
        <v>575</v>
      </c>
      <c r="B11" t="s">
        <v>567</v>
      </c>
      <c r="C11" t="str">
        <f>VLOOKUP(A11,'[1]TBL-Rosters (16).csv'!$A$2:$E$2007,5,FALSE)</f>
        <v>BH</v>
      </c>
      <c r="D11" s="10" t="s">
        <v>232</v>
      </c>
      <c r="E11" s="10" t="s">
        <v>1</v>
      </c>
      <c r="F11" s="10" t="s">
        <v>17</v>
      </c>
      <c r="G11" s="10">
        <v>-26</v>
      </c>
      <c r="H11" s="10" t="s">
        <v>12</v>
      </c>
      <c r="I11" s="10" t="s">
        <v>1</v>
      </c>
      <c r="J11">
        <v>16</v>
      </c>
      <c r="K11">
        <v>16</v>
      </c>
      <c r="L11" s="1">
        <v>74</v>
      </c>
      <c r="M11">
        <v>44</v>
      </c>
      <c r="N11">
        <v>85</v>
      </c>
      <c r="O11">
        <v>15</v>
      </c>
      <c r="P11">
        <v>22</v>
      </c>
      <c r="Q11">
        <v>3</v>
      </c>
      <c r="R11">
        <v>322</v>
      </c>
      <c r="S11">
        <v>0</v>
      </c>
      <c r="T11">
        <v>322</v>
      </c>
      <c r="U11" s="1">
        <v>0</v>
      </c>
      <c r="V11">
        <v>0</v>
      </c>
      <c r="W11">
        <v>0</v>
      </c>
      <c r="X11">
        <v>0</v>
      </c>
      <c r="Y11" s="9">
        <v>5.351351351351352</v>
      </c>
      <c r="AA11" t="str">
        <f t="shared" si="0"/>
        <v>2</v>
      </c>
      <c r="AB11" t="str">
        <f t="shared" si="1"/>
        <v>24</v>
      </c>
      <c r="AC11">
        <f t="shared" si="2"/>
        <v>40</v>
      </c>
      <c r="AD11" t="b">
        <f t="shared" si="3"/>
        <v>1</v>
      </c>
    </row>
    <row r="12" spans="1:30" ht="15">
      <c r="A12" t="s">
        <v>226</v>
      </c>
      <c r="B12" t="s">
        <v>223</v>
      </c>
      <c r="C12" t="str">
        <f>VLOOKUP(A12,'[1]TBL-Rosters (16).csv'!$A$2:$E$2007,5,FALSE)</f>
        <v>BH</v>
      </c>
      <c r="D12" s="10" t="s">
        <v>54</v>
      </c>
      <c r="E12" s="10" t="s">
        <v>1</v>
      </c>
      <c r="F12" s="10">
        <v>-31</v>
      </c>
      <c r="G12" s="10">
        <v>-56</v>
      </c>
      <c r="H12" s="10" t="s">
        <v>66</v>
      </c>
      <c r="I12" s="10" t="s">
        <v>1</v>
      </c>
      <c r="J12">
        <v>13</v>
      </c>
      <c r="K12">
        <v>13</v>
      </c>
      <c r="L12" s="1">
        <v>53.66666666666668</v>
      </c>
      <c r="M12">
        <v>45</v>
      </c>
      <c r="N12">
        <v>63</v>
      </c>
      <c r="O12">
        <v>17</v>
      </c>
      <c r="P12">
        <v>25</v>
      </c>
      <c r="Q12">
        <v>0</v>
      </c>
      <c r="R12">
        <v>245</v>
      </c>
      <c r="S12">
        <v>245</v>
      </c>
      <c r="T12">
        <v>0</v>
      </c>
      <c r="U12" s="1">
        <v>0</v>
      </c>
      <c r="V12">
        <v>0</v>
      </c>
      <c r="W12">
        <v>0</v>
      </c>
      <c r="X12">
        <v>0</v>
      </c>
      <c r="Y12" s="9">
        <v>7.546583850931675</v>
      </c>
      <c r="AA12" t="str">
        <f t="shared" si="0"/>
        <v>1</v>
      </c>
      <c r="AB12" t="str">
        <f t="shared" si="1"/>
        <v>26</v>
      </c>
      <c r="AC12">
        <f t="shared" si="2"/>
        <v>24</v>
      </c>
      <c r="AD12" t="b">
        <f t="shared" si="3"/>
        <v>1</v>
      </c>
    </row>
    <row r="13" spans="1:30" ht="15">
      <c r="A13" t="s">
        <v>15</v>
      </c>
      <c r="C13" t="str">
        <f>VLOOKUP(A13,'[1]TBL-Rosters (16).csv'!$A$2:$E$2007,5,FALSE)</f>
        <v>BH</v>
      </c>
      <c r="D13" s="10" t="s">
        <v>16</v>
      </c>
      <c r="E13" s="10" t="s">
        <v>1</v>
      </c>
      <c r="F13" s="10" t="s">
        <v>17</v>
      </c>
      <c r="G13" s="10" t="s">
        <v>18</v>
      </c>
      <c r="H13" s="10" t="s">
        <v>19</v>
      </c>
      <c r="I13" s="10" t="s">
        <v>1</v>
      </c>
      <c r="J13">
        <v>9</v>
      </c>
      <c r="K13">
        <v>9</v>
      </c>
      <c r="L13" s="1">
        <v>50</v>
      </c>
      <c r="M13">
        <v>16</v>
      </c>
      <c r="N13">
        <v>37</v>
      </c>
      <c r="O13">
        <v>2</v>
      </c>
      <c r="P13">
        <v>12</v>
      </c>
      <c r="Q13">
        <v>0</v>
      </c>
      <c r="R13">
        <v>201</v>
      </c>
      <c r="S13">
        <v>201</v>
      </c>
      <c r="T13">
        <v>0</v>
      </c>
      <c r="U13" s="1">
        <v>0</v>
      </c>
      <c r="V13">
        <v>0</v>
      </c>
      <c r="W13">
        <v>0</v>
      </c>
      <c r="X13">
        <v>0</v>
      </c>
      <c r="Y13" s="9">
        <v>2.88</v>
      </c>
      <c r="AA13" t="str">
        <f t="shared" si="0"/>
        <v>14</v>
      </c>
      <c r="AB13" t="str">
        <f t="shared" si="1"/>
        <v>22</v>
      </c>
      <c r="AC13">
        <f t="shared" si="2"/>
        <v>11</v>
      </c>
      <c r="AD13" t="b">
        <f t="shared" si="3"/>
        <v>1</v>
      </c>
    </row>
    <row r="14" spans="1:30" ht="15">
      <c r="A14" t="s">
        <v>410</v>
      </c>
      <c r="B14" t="s">
        <v>407</v>
      </c>
      <c r="C14" t="str">
        <f>VLOOKUP(A14,'[1]TBL-Rosters (16).csv'!$A$2:$E$2007,5,FALSE)</f>
        <v>BH</v>
      </c>
      <c r="D14" s="10" t="s">
        <v>1</v>
      </c>
      <c r="E14" s="10" t="s">
        <v>85</v>
      </c>
      <c r="F14" s="10" t="s">
        <v>48</v>
      </c>
      <c r="G14" s="10">
        <v>-11</v>
      </c>
      <c r="H14" s="10" t="s">
        <v>30</v>
      </c>
      <c r="I14" s="10" t="s">
        <v>8</v>
      </c>
      <c r="J14">
        <v>72</v>
      </c>
      <c r="K14">
        <v>2</v>
      </c>
      <c r="L14" s="1">
        <v>75</v>
      </c>
      <c r="M14">
        <v>32</v>
      </c>
      <c r="N14">
        <v>71</v>
      </c>
      <c r="O14">
        <v>11</v>
      </c>
      <c r="P14">
        <v>26</v>
      </c>
      <c r="Q14">
        <v>0</v>
      </c>
      <c r="R14">
        <v>315</v>
      </c>
      <c r="S14">
        <v>315</v>
      </c>
      <c r="T14">
        <v>0</v>
      </c>
      <c r="U14" s="1">
        <v>71.33333333333331</v>
      </c>
      <c r="V14">
        <v>28</v>
      </c>
      <c r="W14">
        <v>65</v>
      </c>
      <c r="X14">
        <v>298</v>
      </c>
      <c r="Y14" s="9">
        <v>3.84</v>
      </c>
      <c r="AA14" t="str">
        <f t="shared" si="0"/>
        <v>10*</v>
      </c>
      <c r="AB14" t="str">
        <f t="shared" si="1"/>
        <v>9/6*</v>
      </c>
      <c r="AC14">
        <f t="shared" si="2"/>
        <v>2</v>
      </c>
      <c r="AD14" t="b">
        <f t="shared" si="3"/>
        <v>1</v>
      </c>
    </row>
    <row r="15" spans="1:30" ht="15">
      <c r="A15" t="s">
        <v>0</v>
      </c>
      <c r="C15" t="str">
        <f>VLOOKUP(A15,'[1]TBL-Rosters (16).csv'!$A$2:$E$2007,5,FALSE)</f>
        <v>BH</v>
      </c>
      <c r="D15" s="10" t="s">
        <v>1</v>
      </c>
      <c r="E15" s="10" t="s">
        <v>2</v>
      </c>
      <c r="F15" s="10" t="s">
        <v>3</v>
      </c>
      <c r="G15" s="10" t="s">
        <v>3</v>
      </c>
      <c r="H15" s="10" t="s">
        <v>1</v>
      </c>
      <c r="I15" s="10" t="s">
        <v>4</v>
      </c>
      <c r="J15">
        <v>1</v>
      </c>
      <c r="K15">
        <v>0</v>
      </c>
      <c r="L15" s="1">
        <v>1</v>
      </c>
      <c r="M15">
        <v>1</v>
      </c>
      <c r="N15">
        <v>2</v>
      </c>
      <c r="O15">
        <v>0</v>
      </c>
      <c r="P15">
        <v>0</v>
      </c>
      <c r="Q15">
        <v>0</v>
      </c>
      <c r="R15">
        <v>5</v>
      </c>
      <c r="S15">
        <v>5</v>
      </c>
      <c r="T15">
        <v>0</v>
      </c>
      <c r="U15" s="1">
        <v>1</v>
      </c>
      <c r="V15">
        <v>1</v>
      </c>
      <c r="W15">
        <v>2</v>
      </c>
      <c r="X15">
        <v>5</v>
      </c>
      <c r="Y15" s="9">
        <v>9</v>
      </c>
      <c r="AA15" t="str">
        <f t="shared" si="0"/>
        <v>1*</v>
      </c>
      <c r="AB15" t="str">
        <f t="shared" si="1"/>
        <v>7*</v>
      </c>
      <c r="AC15">
        <f t="shared" si="2"/>
        <v>0</v>
      </c>
      <c r="AD15" t="b">
        <f t="shared" si="3"/>
        <v>1</v>
      </c>
    </row>
    <row r="16" spans="1:30" ht="15">
      <c r="A16" t="s">
        <v>305</v>
      </c>
      <c r="B16" t="s">
        <v>301</v>
      </c>
      <c r="C16" t="str">
        <f>VLOOKUP(A16,'[1]TBL-Rosters (16).csv'!$A$2:$E$2007,5,FALSE)</f>
        <v>BH</v>
      </c>
      <c r="D16" s="10" t="s">
        <v>1</v>
      </c>
      <c r="E16" s="10" t="s">
        <v>115</v>
      </c>
      <c r="F16" s="10">
        <v>-43</v>
      </c>
      <c r="G16" s="10">
        <v>-14</v>
      </c>
      <c r="H16" s="10" t="s">
        <v>1</v>
      </c>
      <c r="I16" s="10" t="s">
        <v>8</v>
      </c>
      <c r="J16">
        <v>35</v>
      </c>
      <c r="K16">
        <v>0</v>
      </c>
      <c r="L16" s="1">
        <v>30</v>
      </c>
      <c r="M16">
        <v>21</v>
      </c>
      <c r="N16">
        <v>30</v>
      </c>
      <c r="O16">
        <v>5</v>
      </c>
      <c r="P16">
        <v>18</v>
      </c>
      <c r="Q16">
        <v>2</v>
      </c>
      <c r="R16">
        <v>139</v>
      </c>
      <c r="S16">
        <v>0</v>
      </c>
      <c r="T16">
        <v>139</v>
      </c>
      <c r="U16" s="1">
        <v>30</v>
      </c>
      <c r="V16">
        <v>21</v>
      </c>
      <c r="W16">
        <v>30</v>
      </c>
      <c r="X16">
        <v>139</v>
      </c>
      <c r="Y16" s="9">
        <v>6.3</v>
      </c>
      <c r="AA16" t="str">
        <f t="shared" si="0"/>
        <v>4*</v>
      </c>
      <c r="AB16" t="str">
        <f t="shared" si="1"/>
        <v>6*</v>
      </c>
      <c r="AC16">
        <f t="shared" si="2"/>
        <v>0</v>
      </c>
      <c r="AD16" t="b">
        <f t="shared" si="3"/>
        <v>1</v>
      </c>
    </row>
    <row r="17" spans="1:30" ht="15">
      <c r="A17" t="s">
        <v>519</v>
      </c>
      <c r="B17" t="s">
        <v>515</v>
      </c>
      <c r="C17" t="str">
        <f>VLOOKUP(A17,'[1]TBL-Rosters (16).csv'!$A$2:$E$2007,5,FALSE)</f>
        <v>BH</v>
      </c>
      <c r="D17" s="10" t="s">
        <v>1</v>
      </c>
      <c r="E17" s="10" t="s">
        <v>191</v>
      </c>
      <c r="F17" s="10">
        <v>-62</v>
      </c>
      <c r="G17" s="10">
        <v>-13</v>
      </c>
      <c r="H17" s="10" t="s">
        <v>1</v>
      </c>
      <c r="I17" s="10" t="s">
        <v>8</v>
      </c>
      <c r="J17">
        <v>61</v>
      </c>
      <c r="K17">
        <v>0</v>
      </c>
      <c r="L17" s="1">
        <v>56.333333333333336</v>
      </c>
      <c r="M17">
        <v>21</v>
      </c>
      <c r="N17">
        <v>36</v>
      </c>
      <c r="O17">
        <v>9</v>
      </c>
      <c r="P17">
        <v>38</v>
      </c>
      <c r="Q17">
        <v>2</v>
      </c>
      <c r="R17">
        <v>243</v>
      </c>
      <c r="S17">
        <v>243</v>
      </c>
      <c r="T17">
        <v>0</v>
      </c>
      <c r="U17" s="1">
        <v>56.333333333333336</v>
      </c>
      <c r="V17">
        <v>21</v>
      </c>
      <c r="W17">
        <v>36</v>
      </c>
      <c r="X17">
        <v>243</v>
      </c>
      <c r="Y17" s="9">
        <v>3.3550295857988166</v>
      </c>
      <c r="AA17" t="str">
        <f t="shared" si="0"/>
        <v>17*</v>
      </c>
      <c r="AB17" t="str">
        <f t="shared" si="1"/>
        <v>6*</v>
      </c>
      <c r="AC17">
        <f t="shared" si="2"/>
        <v>0</v>
      </c>
      <c r="AD17" t="b">
        <f t="shared" si="3"/>
        <v>1</v>
      </c>
    </row>
    <row r="18" spans="1:30" ht="15">
      <c r="A18" t="s">
        <v>5</v>
      </c>
      <c r="C18" t="str">
        <f>VLOOKUP(A18,'[1]TBL-Rosters (16).csv'!$A$2:$E$2007,5,FALSE)</f>
        <v>BH</v>
      </c>
      <c r="D18" s="10" t="s">
        <v>1</v>
      </c>
      <c r="E18" s="10" t="s">
        <v>6</v>
      </c>
      <c r="F18" s="10" t="s">
        <v>7</v>
      </c>
      <c r="G18" s="10">
        <v>-23</v>
      </c>
      <c r="H18" s="10" t="s">
        <v>1</v>
      </c>
      <c r="I18" s="10" t="s">
        <v>8</v>
      </c>
      <c r="J18">
        <v>27</v>
      </c>
      <c r="K18">
        <v>0</v>
      </c>
      <c r="L18" s="1">
        <v>27.33333333333334</v>
      </c>
      <c r="M18">
        <v>17</v>
      </c>
      <c r="N18">
        <v>28</v>
      </c>
      <c r="O18">
        <v>5</v>
      </c>
      <c r="P18">
        <v>9</v>
      </c>
      <c r="Q18">
        <v>1</v>
      </c>
      <c r="R18">
        <v>113</v>
      </c>
      <c r="S18">
        <v>113</v>
      </c>
      <c r="T18">
        <v>0</v>
      </c>
      <c r="U18" s="1">
        <v>27.33333333333334</v>
      </c>
      <c r="V18">
        <v>17</v>
      </c>
      <c r="W18">
        <v>28</v>
      </c>
      <c r="X18">
        <v>113</v>
      </c>
      <c r="Y18" s="9">
        <v>5.597560975609755</v>
      </c>
      <c r="AA18" t="str">
        <f t="shared" si="0"/>
        <v>5*</v>
      </c>
      <c r="AB18" t="str">
        <f t="shared" si="1"/>
        <v>6*</v>
      </c>
      <c r="AC18">
        <f t="shared" si="2"/>
        <v>0</v>
      </c>
      <c r="AD18" t="b">
        <f t="shared" si="3"/>
        <v>1</v>
      </c>
    </row>
    <row r="19" spans="1:30" ht="15">
      <c r="A19" t="s">
        <v>274</v>
      </c>
      <c r="B19" t="s">
        <v>263</v>
      </c>
      <c r="C19" t="str">
        <f>VLOOKUP(A19,'[1]TBL-Rosters (16).csv'!$A$2:$E$2007,5,FALSE)</f>
        <v>BH</v>
      </c>
      <c r="D19" s="10" t="s">
        <v>1</v>
      </c>
      <c r="E19" s="10" t="s">
        <v>75</v>
      </c>
      <c r="F19" s="10">
        <v>-36</v>
      </c>
      <c r="G19" s="10">
        <v>-41</v>
      </c>
      <c r="H19" s="10" t="s">
        <v>1</v>
      </c>
      <c r="I19" s="10" t="s">
        <v>27</v>
      </c>
      <c r="J19">
        <v>34</v>
      </c>
      <c r="K19">
        <v>0</v>
      </c>
      <c r="L19" s="1">
        <v>25.33333333333334</v>
      </c>
      <c r="M19">
        <v>12</v>
      </c>
      <c r="N19">
        <v>22</v>
      </c>
      <c r="O19">
        <v>6</v>
      </c>
      <c r="P19">
        <v>12</v>
      </c>
      <c r="Q19">
        <v>0</v>
      </c>
      <c r="R19">
        <v>108</v>
      </c>
      <c r="S19">
        <v>0</v>
      </c>
      <c r="T19">
        <v>108</v>
      </c>
      <c r="U19" s="1">
        <v>25.33333333333334</v>
      </c>
      <c r="V19">
        <v>12</v>
      </c>
      <c r="W19">
        <v>22</v>
      </c>
      <c r="X19">
        <v>108</v>
      </c>
      <c r="Y19" s="9">
        <v>4.263157894736841</v>
      </c>
      <c r="AA19" t="str">
        <f t="shared" si="0"/>
        <v>11*</v>
      </c>
      <c r="AB19" t="str">
        <f t="shared" si="1"/>
        <v>5*</v>
      </c>
      <c r="AC19">
        <f t="shared" si="2"/>
        <v>0</v>
      </c>
      <c r="AD19" t="b">
        <f t="shared" si="3"/>
        <v>1</v>
      </c>
    </row>
    <row r="20" spans="1:30" ht="15">
      <c r="A20" t="s">
        <v>463</v>
      </c>
      <c r="B20" t="s">
        <v>460</v>
      </c>
      <c r="C20" t="str">
        <f>VLOOKUP(A20,'[1]TBL-Rosters (16).csv'!$A$2:$E$2007,5,FALSE)</f>
        <v>BH</v>
      </c>
      <c r="D20" s="10" t="s">
        <v>1</v>
      </c>
      <c r="E20" s="10" t="s">
        <v>2</v>
      </c>
      <c r="F20" s="10">
        <v>-15</v>
      </c>
      <c r="G20" s="10" t="s">
        <v>3</v>
      </c>
      <c r="H20" s="10" t="s">
        <v>1</v>
      </c>
      <c r="I20" s="10" t="s">
        <v>38</v>
      </c>
      <c r="J20">
        <v>2</v>
      </c>
      <c r="K20">
        <v>0</v>
      </c>
      <c r="L20" s="1">
        <v>2</v>
      </c>
      <c r="M20">
        <v>2</v>
      </c>
      <c r="N20">
        <v>4</v>
      </c>
      <c r="O20">
        <v>0</v>
      </c>
      <c r="P20">
        <v>1</v>
      </c>
      <c r="Q20">
        <v>0</v>
      </c>
      <c r="R20">
        <v>11</v>
      </c>
      <c r="S20">
        <v>0</v>
      </c>
      <c r="T20">
        <v>11</v>
      </c>
      <c r="U20" s="1">
        <v>2</v>
      </c>
      <c r="V20">
        <v>2</v>
      </c>
      <c r="W20">
        <v>4</v>
      </c>
      <c r="X20">
        <v>11</v>
      </c>
      <c r="Y20" s="9">
        <v>9</v>
      </c>
      <c r="AA20" t="str">
        <f t="shared" si="0"/>
        <v>1*</v>
      </c>
      <c r="AB20" t="str">
        <f t="shared" si="1"/>
        <v>8*</v>
      </c>
      <c r="AC20">
        <f t="shared" si="2"/>
        <v>0</v>
      </c>
      <c r="AD20" t="b">
        <f t="shared" si="3"/>
        <v>1</v>
      </c>
    </row>
    <row r="21" spans="1:30" ht="15">
      <c r="A21" t="s">
        <v>497</v>
      </c>
      <c r="B21" t="s">
        <v>494</v>
      </c>
      <c r="C21" t="str">
        <f>VLOOKUP(A21,'[1]TBL-Rosters (16).csv'!$A$2:$E$2007,5,FALSE)</f>
        <v>BH</v>
      </c>
      <c r="D21" s="10" t="s">
        <v>1</v>
      </c>
      <c r="E21" s="10" t="s">
        <v>2</v>
      </c>
      <c r="F21" s="10" t="s">
        <v>3</v>
      </c>
      <c r="G21" s="10" t="s">
        <v>3</v>
      </c>
      <c r="H21" s="10" t="s">
        <v>1</v>
      </c>
      <c r="I21" s="10" t="s">
        <v>78</v>
      </c>
      <c r="J21">
        <v>1</v>
      </c>
      <c r="K21">
        <v>0</v>
      </c>
      <c r="L21" s="1">
        <v>0.3333333333333333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1</v>
      </c>
      <c r="U21" s="1">
        <v>0.3333333333333333</v>
      </c>
      <c r="V21">
        <v>0</v>
      </c>
      <c r="W21">
        <v>0</v>
      </c>
      <c r="X21">
        <v>1</v>
      </c>
      <c r="Y21" s="9">
        <v>0</v>
      </c>
      <c r="AA21" t="str">
        <f t="shared" si="0"/>
        <v>1*</v>
      </c>
      <c r="AB21" t="str">
        <f t="shared" si="1"/>
        <v>3*</v>
      </c>
      <c r="AC21">
        <f t="shared" si="2"/>
        <v>0</v>
      </c>
      <c r="AD21" t="b">
        <f t="shared" si="3"/>
        <v>1</v>
      </c>
    </row>
    <row r="22" spans="1:30" ht="15">
      <c r="A22" t="s">
        <v>13</v>
      </c>
      <c r="C22" t="str">
        <f>VLOOKUP(A22,'[1]TBL-Rosters (16).csv'!$A$2:$E$2007,5,FALSE)</f>
        <v>BH</v>
      </c>
      <c r="D22" s="10" t="s">
        <v>1</v>
      </c>
      <c r="E22" s="10" t="s">
        <v>14</v>
      </c>
      <c r="F22" s="10">
        <v>-33</v>
      </c>
      <c r="G22" s="10">
        <v>-34</v>
      </c>
      <c r="H22" s="10" t="s">
        <v>1</v>
      </c>
      <c r="I22" s="10" t="s">
        <v>4</v>
      </c>
      <c r="J22">
        <v>25</v>
      </c>
      <c r="K22">
        <v>0</v>
      </c>
      <c r="L22" s="1">
        <v>27.666666666666664</v>
      </c>
      <c r="M22">
        <v>12</v>
      </c>
      <c r="N22">
        <v>18</v>
      </c>
      <c r="O22">
        <v>6</v>
      </c>
      <c r="P22">
        <v>12</v>
      </c>
      <c r="Q22">
        <v>0</v>
      </c>
      <c r="R22">
        <v>114</v>
      </c>
      <c r="S22">
        <v>114</v>
      </c>
      <c r="T22">
        <v>0</v>
      </c>
      <c r="U22" s="1">
        <v>27.666666666666664</v>
      </c>
      <c r="V22">
        <v>12</v>
      </c>
      <c r="W22">
        <v>18</v>
      </c>
      <c r="X22">
        <v>114</v>
      </c>
      <c r="Y22" s="9">
        <v>3.9036144578313254</v>
      </c>
      <c r="AA22" t="str">
        <f t="shared" si="0"/>
        <v>16*</v>
      </c>
      <c r="AB22" t="str">
        <f t="shared" si="1"/>
        <v>7*</v>
      </c>
      <c r="AC22">
        <f t="shared" si="2"/>
        <v>0</v>
      </c>
      <c r="AD22" t="b">
        <f t="shared" si="3"/>
        <v>1</v>
      </c>
    </row>
    <row r="23" spans="1:30" ht="15">
      <c r="A23" t="s">
        <v>340</v>
      </c>
      <c r="B23" t="s">
        <v>41</v>
      </c>
      <c r="C23" t="str">
        <f>VLOOKUP(A23,'[1]TBL-Rosters (16).csv'!$A$2:$E$2007,5,FALSE)</f>
        <v>BH</v>
      </c>
      <c r="D23" s="10" t="s">
        <v>1</v>
      </c>
      <c r="E23" s="10" t="s">
        <v>45</v>
      </c>
      <c r="F23" s="10">
        <v>-15</v>
      </c>
      <c r="G23" s="10" t="s">
        <v>34</v>
      </c>
      <c r="H23" s="10" t="s">
        <v>1</v>
      </c>
      <c r="I23" s="10" t="s">
        <v>8</v>
      </c>
      <c r="J23">
        <v>49</v>
      </c>
      <c r="K23">
        <v>0</v>
      </c>
      <c r="L23" s="1">
        <v>46</v>
      </c>
      <c r="M23">
        <v>16</v>
      </c>
      <c r="N23">
        <v>42</v>
      </c>
      <c r="O23">
        <v>5</v>
      </c>
      <c r="P23">
        <v>18</v>
      </c>
      <c r="Q23">
        <v>0</v>
      </c>
      <c r="R23">
        <v>197</v>
      </c>
      <c r="S23">
        <v>0</v>
      </c>
      <c r="T23">
        <v>197</v>
      </c>
      <c r="U23" s="1">
        <v>46</v>
      </c>
      <c r="V23">
        <v>16</v>
      </c>
      <c r="W23">
        <v>42</v>
      </c>
      <c r="X23">
        <v>197</v>
      </c>
      <c r="Y23" s="9">
        <v>3.130434782608696</v>
      </c>
      <c r="AA23" t="str">
        <f t="shared" si="0"/>
        <v>12*</v>
      </c>
      <c r="AB23" t="str">
        <f t="shared" si="1"/>
        <v>6*</v>
      </c>
      <c r="AC23">
        <f t="shared" si="2"/>
        <v>0</v>
      </c>
      <c r="AD23" t="b">
        <f t="shared" si="3"/>
        <v>1</v>
      </c>
    </row>
    <row r="24" spans="1:30" ht="15">
      <c r="A24" t="s">
        <v>233</v>
      </c>
      <c r="B24" t="s">
        <v>223</v>
      </c>
      <c r="C24" t="str">
        <f>VLOOKUP(A24,'[1]TBL-Rosters (16).csv'!$A$2:$E$2007,5,FALSE)</f>
        <v>BH</v>
      </c>
      <c r="D24" s="10" t="s">
        <v>1</v>
      </c>
      <c r="E24" s="10" t="s">
        <v>95</v>
      </c>
      <c r="F24" s="10" t="s">
        <v>46</v>
      </c>
      <c r="G24" s="10" t="s">
        <v>17</v>
      </c>
      <c r="H24" s="10" t="s">
        <v>1</v>
      </c>
      <c r="I24" s="10" t="s">
        <v>4</v>
      </c>
      <c r="J24">
        <v>62</v>
      </c>
      <c r="K24">
        <v>0</v>
      </c>
      <c r="L24" s="1">
        <v>67.66666666666667</v>
      </c>
      <c r="M24">
        <v>33</v>
      </c>
      <c r="N24">
        <v>61</v>
      </c>
      <c r="O24">
        <v>7</v>
      </c>
      <c r="P24">
        <v>23</v>
      </c>
      <c r="Q24">
        <v>0</v>
      </c>
      <c r="R24">
        <v>287</v>
      </c>
      <c r="S24">
        <v>287</v>
      </c>
      <c r="T24">
        <v>0</v>
      </c>
      <c r="U24" s="1">
        <v>67.66666666666667</v>
      </c>
      <c r="V24">
        <v>33</v>
      </c>
      <c r="W24">
        <v>61</v>
      </c>
      <c r="X24">
        <v>287</v>
      </c>
      <c r="Y24" s="9">
        <v>4.389162561576354</v>
      </c>
      <c r="AA24" t="str">
        <f t="shared" si="0"/>
        <v>9*</v>
      </c>
      <c r="AB24" t="str">
        <f t="shared" si="1"/>
        <v>7*</v>
      </c>
      <c r="AC24">
        <f t="shared" si="2"/>
        <v>0</v>
      </c>
      <c r="AD24" t="b">
        <f t="shared" si="3"/>
        <v>1</v>
      </c>
    </row>
    <row r="25" spans="1:30" ht="15">
      <c r="A25" t="s">
        <v>373</v>
      </c>
      <c r="B25" t="s">
        <v>371</v>
      </c>
      <c r="C25" t="str">
        <f>VLOOKUP(A25,'[1]TBL-Rosters (16).csv'!$A$2:$E$2007,5,FALSE)</f>
        <v>BH</v>
      </c>
      <c r="D25" s="10" t="s">
        <v>1</v>
      </c>
      <c r="E25" s="10" t="s">
        <v>215</v>
      </c>
      <c r="F25" s="10">
        <v>-34</v>
      </c>
      <c r="G25" s="10" t="s">
        <v>46</v>
      </c>
      <c r="H25" s="10" t="s">
        <v>1</v>
      </c>
      <c r="I25" s="10" t="s">
        <v>8</v>
      </c>
      <c r="J25">
        <v>51</v>
      </c>
      <c r="K25">
        <v>0</v>
      </c>
      <c r="L25" s="1">
        <v>42.66666666666668</v>
      </c>
      <c r="M25">
        <v>15</v>
      </c>
      <c r="N25">
        <v>38</v>
      </c>
      <c r="O25">
        <v>6</v>
      </c>
      <c r="P25">
        <v>22</v>
      </c>
      <c r="Q25">
        <v>2</v>
      </c>
      <c r="R25">
        <v>188</v>
      </c>
      <c r="S25">
        <v>188</v>
      </c>
      <c r="T25">
        <v>0</v>
      </c>
      <c r="U25" s="1">
        <v>42.66666666666668</v>
      </c>
      <c r="V25">
        <v>15</v>
      </c>
      <c r="W25">
        <v>38</v>
      </c>
      <c r="X25">
        <v>188</v>
      </c>
      <c r="Y25" s="9">
        <v>3.164062499999999</v>
      </c>
      <c r="AA25" t="str">
        <f t="shared" si="0"/>
        <v>13*</v>
      </c>
      <c r="AB25" t="str">
        <f t="shared" si="1"/>
        <v>6*</v>
      </c>
      <c r="AC25">
        <f t="shared" si="2"/>
        <v>0</v>
      </c>
      <c r="AD25" t="b">
        <f t="shared" si="3"/>
        <v>1</v>
      </c>
    </row>
    <row r="26" spans="1:30" ht="15">
      <c r="A26" t="s">
        <v>206</v>
      </c>
      <c r="B26" t="s">
        <v>205</v>
      </c>
      <c r="C26" t="str">
        <f>VLOOKUP(A26,'[1]TBL-Rosters (16).csv'!$A$2:$E$2007,5,FALSE)</f>
        <v>BH</v>
      </c>
      <c r="D26" s="10" t="s">
        <v>1</v>
      </c>
      <c r="E26" s="10" t="s">
        <v>2</v>
      </c>
      <c r="F26" s="10" t="s">
        <v>207</v>
      </c>
      <c r="G26" s="10">
        <v>-25</v>
      </c>
      <c r="H26" s="10" t="s">
        <v>1</v>
      </c>
      <c r="I26" s="10" t="s">
        <v>38</v>
      </c>
      <c r="J26">
        <v>35</v>
      </c>
      <c r="K26">
        <v>0</v>
      </c>
      <c r="L26" s="1">
        <v>49.333333333333336</v>
      </c>
      <c r="M26">
        <v>36</v>
      </c>
      <c r="N26">
        <v>69</v>
      </c>
      <c r="O26">
        <v>10</v>
      </c>
      <c r="P26">
        <v>5</v>
      </c>
      <c r="Q26">
        <v>0</v>
      </c>
      <c r="R26">
        <v>218</v>
      </c>
      <c r="S26">
        <v>0</v>
      </c>
      <c r="T26">
        <v>218</v>
      </c>
      <c r="U26" s="1">
        <v>49.333333333333336</v>
      </c>
      <c r="V26">
        <v>36</v>
      </c>
      <c r="W26">
        <v>69</v>
      </c>
      <c r="X26">
        <v>218</v>
      </c>
      <c r="Y26" s="9">
        <v>6.5675675675675675</v>
      </c>
      <c r="AA26" t="str">
        <f t="shared" si="0"/>
        <v>1*</v>
      </c>
      <c r="AB26" t="str">
        <f t="shared" si="1"/>
        <v>8*</v>
      </c>
      <c r="AC26">
        <f t="shared" si="2"/>
        <v>0</v>
      </c>
      <c r="AD26" t="b">
        <f t="shared" si="3"/>
        <v>1</v>
      </c>
    </row>
    <row r="27" spans="1:30" ht="15">
      <c r="A27" t="s">
        <v>306</v>
      </c>
      <c r="B27" t="s">
        <v>301</v>
      </c>
      <c r="C27" t="str">
        <f>VLOOKUP(A27,'[1]TBL-Rosters (16).csv'!$A$2:$E$2007,5,FALSE)</f>
        <v>BH</v>
      </c>
      <c r="D27" s="10" t="s">
        <v>1</v>
      </c>
      <c r="E27" s="10" t="s">
        <v>106</v>
      </c>
      <c r="F27" s="10">
        <v>-34</v>
      </c>
      <c r="G27" s="10">
        <v>-16</v>
      </c>
      <c r="H27" s="10" t="s">
        <v>1</v>
      </c>
      <c r="I27" s="10" t="s">
        <v>8</v>
      </c>
      <c r="J27">
        <v>42</v>
      </c>
      <c r="K27">
        <v>0</v>
      </c>
      <c r="L27" s="1">
        <v>34</v>
      </c>
      <c r="M27">
        <v>20</v>
      </c>
      <c r="N27">
        <v>32</v>
      </c>
      <c r="O27">
        <v>6</v>
      </c>
      <c r="P27">
        <v>16</v>
      </c>
      <c r="Q27">
        <v>0</v>
      </c>
      <c r="R27">
        <v>149</v>
      </c>
      <c r="S27">
        <v>83</v>
      </c>
      <c r="T27">
        <v>66</v>
      </c>
      <c r="U27" s="1">
        <v>34</v>
      </c>
      <c r="V27">
        <v>20</v>
      </c>
      <c r="W27">
        <v>32</v>
      </c>
      <c r="X27">
        <v>149</v>
      </c>
      <c r="Y27" s="9">
        <v>5.294117647058823</v>
      </c>
      <c r="AA27" t="str">
        <f t="shared" si="0"/>
        <v>7*</v>
      </c>
      <c r="AB27" t="str">
        <f t="shared" si="1"/>
        <v>6*</v>
      </c>
      <c r="AC27">
        <f t="shared" si="2"/>
        <v>0</v>
      </c>
      <c r="AD27" t="b">
        <f t="shared" si="3"/>
        <v>1</v>
      </c>
    </row>
    <row r="28" spans="1:30" ht="15">
      <c r="A28" t="s">
        <v>430</v>
      </c>
      <c r="B28" t="s">
        <v>426</v>
      </c>
      <c r="C28" t="str">
        <f>VLOOKUP(A28,'[1]TBL-Rosters (16).csv'!$A$2:$E$2007,5,FALSE)</f>
        <v>BRO</v>
      </c>
      <c r="D28" s="10" t="s">
        <v>10</v>
      </c>
      <c r="E28" s="10" t="s">
        <v>1</v>
      </c>
      <c r="F28" s="10" t="s">
        <v>17</v>
      </c>
      <c r="G28" s="10" t="s">
        <v>17</v>
      </c>
      <c r="H28" s="10" t="s">
        <v>35</v>
      </c>
      <c r="I28" s="10" t="s">
        <v>1</v>
      </c>
      <c r="J28">
        <v>33</v>
      </c>
      <c r="K28">
        <v>33</v>
      </c>
      <c r="L28" s="1">
        <v>207.66666666666663</v>
      </c>
      <c r="M28">
        <v>57</v>
      </c>
      <c r="N28">
        <v>149</v>
      </c>
      <c r="O28">
        <v>19</v>
      </c>
      <c r="P28">
        <v>52</v>
      </c>
      <c r="Q28">
        <v>2</v>
      </c>
      <c r="R28">
        <v>815</v>
      </c>
      <c r="S28">
        <v>0</v>
      </c>
      <c r="T28">
        <v>815</v>
      </c>
      <c r="U28" s="1">
        <v>0</v>
      </c>
      <c r="V28">
        <v>0</v>
      </c>
      <c r="W28">
        <v>0</v>
      </c>
      <c r="X28">
        <v>0</v>
      </c>
      <c r="Y28" s="9">
        <v>2.470304975922954</v>
      </c>
      <c r="AA28" t="str">
        <f t="shared" si="0"/>
        <v>15</v>
      </c>
      <c r="AB28" t="str">
        <f t="shared" si="1"/>
        <v>25</v>
      </c>
      <c r="AC28">
        <f t="shared" si="2"/>
        <v>177</v>
      </c>
      <c r="AD28" t="b">
        <f t="shared" si="3"/>
        <v>0</v>
      </c>
    </row>
    <row r="29" spans="1:30" ht="15">
      <c r="A29" t="s">
        <v>504</v>
      </c>
      <c r="B29" t="s">
        <v>494</v>
      </c>
      <c r="C29" t="str">
        <f>VLOOKUP(A29,'[1]TBL-Rosters (16).csv'!$A$2:$E$2007,5,FALSE)</f>
        <v>BRO</v>
      </c>
      <c r="D29" s="10" t="s">
        <v>81</v>
      </c>
      <c r="E29" s="10" t="s">
        <v>1</v>
      </c>
      <c r="F29" s="10" t="s">
        <v>48</v>
      </c>
      <c r="G29" s="10" t="s">
        <v>46</v>
      </c>
      <c r="H29" s="10" t="s">
        <v>25</v>
      </c>
      <c r="I29" s="10" t="s">
        <v>120</v>
      </c>
      <c r="J29">
        <v>32</v>
      </c>
      <c r="K29">
        <v>31</v>
      </c>
      <c r="L29" s="1">
        <v>158.66666666666663</v>
      </c>
      <c r="M29">
        <v>68</v>
      </c>
      <c r="N29">
        <v>137</v>
      </c>
      <c r="O29">
        <v>21</v>
      </c>
      <c r="P29">
        <v>55</v>
      </c>
      <c r="Q29">
        <v>0</v>
      </c>
      <c r="R29">
        <v>661</v>
      </c>
      <c r="S29">
        <v>389</v>
      </c>
      <c r="T29">
        <v>272</v>
      </c>
      <c r="U29" s="1">
        <v>3</v>
      </c>
      <c r="V29">
        <v>3</v>
      </c>
      <c r="W29">
        <v>4</v>
      </c>
      <c r="X29">
        <v>17</v>
      </c>
      <c r="Y29" s="9">
        <v>3.857142857142858</v>
      </c>
      <c r="AA29" t="str">
        <f t="shared" si="0"/>
        <v>11</v>
      </c>
      <c r="AB29" t="str">
        <f t="shared" si="1"/>
        <v>21/19*</v>
      </c>
      <c r="AC29">
        <f t="shared" si="2"/>
        <v>144</v>
      </c>
      <c r="AD29" t="b">
        <f t="shared" si="3"/>
        <v>1</v>
      </c>
    </row>
    <row r="30" spans="1:30" ht="15">
      <c r="A30" t="s">
        <v>464</v>
      </c>
      <c r="B30" t="s">
        <v>460</v>
      </c>
      <c r="C30" t="str">
        <f>VLOOKUP(A30,'[1]TBL-Rosters (16).csv'!$A$2:$E$2007,5,FALSE)</f>
        <v>BRO</v>
      </c>
      <c r="D30" s="10" t="s">
        <v>10</v>
      </c>
      <c r="E30" s="10" t="s">
        <v>1</v>
      </c>
      <c r="F30" s="10" t="s">
        <v>17</v>
      </c>
      <c r="G30" s="10" t="s">
        <v>34</v>
      </c>
      <c r="H30" s="10" t="s">
        <v>12</v>
      </c>
      <c r="I30" s="10" t="s">
        <v>1</v>
      </c>
      <c r="J30">
        <v>30</v>
      </c>
      <c r="K30">
        <v>30</v>
      </c>
      <c r="L30" s="1">
        <v>179.33333333333331</v>
      </c>
      <c r="M30">
        <v>51</v>
      </c>
      <c r="N30">
        <v>130</v>
      </c>
      <c r="O30">
        <v>18</v>
      </c>
      <c r="P30">
        <v>43</v>
      </c>
      <c r="Q30">
        <v>0</v>
      </c>
      <c r="R30">
        <v>708</v>
      </c>
      <c r="S30">
        <v>0</v>
      </c>
      <c r="T30">
        <v>708</v>
      </c>
      <c r="U30" s="1">
        <v>0</v>
      </c>
      <c r="V30">
        <v>0</v>
      </c>
      <c r="W30">
        <v>0</v>
      </c>
      <c r="X30">
        <v>0</v>
      </c>
      <c r="Y30" s="9">
        <v>2.559479553903346</v>
      </c>
      <c r="AA30" t="str">
        <f t="shared" si="0"/>
        <v>15</v>
      </c>
      <c r="AB30" t="str">
        <f t="shared" si="1"/>
        <v>24</v>
      </c>
      <c r="AC30">
        <f t="shared" si="2"/>
        <v>113</v>
      </c>
      <c r="AD30" t="b">
        <f t="shared" si="3"/>
        <v>1</v>
      </c>
    </row>
    <row r="31" spans="1:30" ht="15">
      <c r="A31" t="s">
        <v>669</v>
      </c>
      <c r="B31" t="s">
        <v>655</v>
      </c>
      <c r="C31" t="str">
        <f>VLOOKUP(A31,'[1]TBL-Rosters (16).csv'!$A$2:$E$2007,5,FALSE)</f>
        <v>BRO</v>
      </c>
      <c r="D31" s="10" t="s">
        <v>78</v>
      </c>
      <c r="E31" s="10" t="s">
        <v>85</v>
      </c>
      <c r="F31" s="10" t="s">
        <v>102</v>
      </c>
      <c r="G31" s="10">
        <v>-14</v>
      </c>
      <c r="H31" s="10" t="s">
        <v>108</v>
      </c>
      <c r="I31" s="10" t="s">
        <v>28</v>
      </c>
      <c r="J31">
        <v>30</v>
      </c>
      <c r="K31">
        <v>21</v>
      </c>
      <c r="L31" s="1">
        <v>155</v>
      </c>
      <c r="M31">
        <v>88</v>
      </c>
      <c r="N31">
        <v>163</v>
      </c>
      <c r="O31">
        <v>25</v>
      </c>
      <c r="P31">
        <v>27</v>
      </c>
      <c r="Q31">
        <v>2</v>
      </c>
      <c r="R31">
        <v>653</v>
      </c>
      <c r="S31">
        <v>653</v>
      </c>
      <c r="T31">
        <v>0</v>
      </c>
      <c r="U31" s="1">
        <v>38</v>
      </c>
      <c r="V31">
        <v>17</v>
      </c>
      <c r="W31">
        <v>34</v>
      </c>
      <c r="X31">
        <v>158</v>
      </c>
      <c r="Y31" s="9">
        <v>5.109677419354838</v>
      </c>
      <c r="AA31" t="str">
        <f t="shared" si="0"/>
        <v>3/10*</v>
      </c>
      <c r="AB31" t="str">
        <f t="shared" si="1"/>
        <v>27/20*</v>
      </c>
      <c r="AC31">
        <f t="shared" si="2"/>
        <v>83</v>
      </c>
      <c r="AD31" t="b">
        <f t="shared" si="3"/>
        <v>1</v>
      </c>
    </row>
    <row r="32" spans="1:30" ht="15">
      <c r="A32" t="s">
        <v>660</v>
      </c>
      <c r="B32" t="s">
        <v>655</v>
      </c>
      <c r="C32" t="str">
        <f>VLOOKUP(A32,'[1]TBL-Rosters (16).csv'!$A$2:$E$2007,5,FALSE)</f>
        <v>BRO</v>
      </c>
      <c r="D32" s="10" t="s">
        <v>39</v>
      </c>
      <c r="E32" s="10" t="s">
        <v>1</v>
      </c>
      <c r="F32" s="10" t="s">
        <v>48</v>
      </c>
      <c r="G32" s="10">
        <v>-12</v>
      </c>
      <c r="H32" s="10" t="s">
        <v>25</v>
      </c>
      <c r="I32" s="10" t="s">
        <v>39</v>
      </c>
      <c r="J32">
        <v>19</v>
      </c>
      <c r="K32">
        <v>15</v>
      </c>
      <c r="L32" s="1">
        <v>77.33333333333331</v>
      </c>
      <c r="M32">
        <v>37</v>
      </c>
      <c r="N32">
        <v>69</v>
      </c>
      <c r="O32">
        <v>12</v>
      </c>
      <c r="P32">
        <v>29</v>
      </c>
      <c r="Q32">
        <v>2</v>
      </c>
      <c r="R32">
        <v>333</v>
      </c>
      <c r="S32">
        <v>333</v>
      </c>
      <c r="T32">
        <v>0</v>
      </c>
      <c r="U32" s="1">
        <v>9</v>
      </c>
      <c r="V32">
        <v>1</v>
      </c>
      <c r="W32">
        <v>4</v>
      </c>
      <c r="X32">
        <v>32</v>
      </c>
      <c r="Y32" s="9">
        <v>4.306034482758622</v>
      </c>
      <c r="AA32" t="str">
        <f t="shared" si="0"/>
        <v>10</v>
      </c>
      <c r="AB32" t="str">
        <f t="shared" si="1"/>
        <v>21/10*</v>
      </c>
      <c r="AC32">
        <f t="shared" si="2"/>
        <v>62</v>
      </c>
      <c r="AD32" t="b">
        <f t="shared" si="3"/>
        <v>1</v>
      </c>
    </row>
    <row r="33" spans="1:30" ht="15">
      <c r="A33" t="s">
        <v>659</v>
      </c>
      <c r="B33" t="s">
        <v>655</v>
      </c>
      <c r="C33" t="str">
        <f>VLOOKUP(A33,'[1]TBL-Rosters (16).csv'!$A$2:$E$2007,5,FALSE)</f>
        <v>BRO</v>
      </c>
      <c r="D33" s="10" t="s">
        <v>151</v>
      </c>
      <c r="E33" s="10" t="s">
        <v>1</v>
      </c>
      <c r="F33" s="10" t="s">
        <v>46</v>
      </c>
      <c r="G33" s="10" t="s">
        <v>138</v>
      </c>
      <c r="H33" s="10" t="s">
        <v>12</v>
      </c>
      <c r="I33" s="10" t="s">
        <v>1</v>
      </c>
      <c r="J33">
        <v>14</v>
      </c>
      <c r="K33">
        <v>14</v>
      </c>
      <c r="L33" s="1">
        <v>88</v>
      </c>
      <c r="M33">
        <v>26</v>
      </c>
      <c r="N33">
        <v>55</v>
      </c>
      <c r="O33">
        <v>10</v>
      </c>
      <c r="P33">
        <v>27</v>
      </c>
      <c r="Q33">
        <v>0</v>
      </c>
      <c r="R33">
        <v>340</v>
      </c>
      <c r="S33">
        <v>340</v>
      </c>
      <c r="T33">
        <v>0</v>
      </c>
      <c r="U33" s="1">
        <v>0</v>
      </c>
      <c r="V33">
        <v>0</v>
      </c>
      <c r="W33">
        <v>0</v>
      </c>
      <c r="X33">
        <v>0</v>
      </c>
      <c r="Y33" s="9">
        <v>2.659090909090909</v>
      </c>
      <c r="AA33" t="str">
        <f t="shared" si="0"/>
        <v>18</v>
      </c>
      <c r="AB33" t="str">
        <f t="shared" si="1"/>
        <v>24</v>
      </c>
      <c r="AC33">
        <f t="shared" si="2"/>
        <v>47</v>
      </c>
      <c r="AD33" t="b">
        <f t="shared" si="3"/>
        <v>1</v>
      </c>
    </row>
    <row r="34" spans="1:30" ht="15">
      <c r="A34" t="s">
        <v>411</v>
      </c>
      <c r="B34" t="s">
        <v>407</v>
      </c>
      <c r="C34" t="str">
        <f>VLOOKUP(A34,'[1]TBL-Rosters (16).csv'!$A$2:$E$2007,5,FALSE)</f>
        <v>BRO</v>
      </c>
      <c r="D34" s="10" t="s">
        <v>24</v>
      </c>
      <c r="E34" s="10" t="s">
        <v>1</v>
      </c>
      <c r="F34" s="10">
        <v>-25</v>
      </c>
      <c r="G34" s="10" t="s">
        <v>169</v>
      </c>
      <c r="H34" s="10" t="s">
        <v>12</v>
      </c>
      <c r="I34" s="10" t="s">
        <v>24</v>
      </c>
      <c r="J34">
        <v>17</v>
      </c>
      <c r="K34">
        <v>14</v>
      </c>
      <c r="L34" s="1">
        <v>87</v>
      </c>
      <c r="M34">
        <v>35</v>
      </c>
      <c r="N34">
        <v>69</v>
      </c>
      <c r="O34">
        <v>11</v>
      </c>
      <c r="P34">
        <v>36</v>
      </c>
      <c r="Q34">
        <v>0</v>
      </c>
      <c r="R34">
        <v>363</v>
      </c>
      <c r="S34">
        <v>363</v>
      </c>
      <c r="T34">
        <v>0</v>
      </c>
      <c r="U34" s="1">
        <v>7.333333333333332</v>
      </c>
      <c r="V34">
        <v>5</v>
      </c>
      <c r="W34">
        <v>6</v>
      </c>
      <c r="X34">
        <v>33</v>
      </c>
      <c r="Y34" s="9">
        <v>3.6206896551724137</v>
      </c>
      <c r="AA34" t="str">
        <f t="shared" si="0"/>
        <v>13</v>
      </c>
      <c r="AB34" t="str">
        <f t="shared" si="1"/>
        <v>24/13*</v>
      </c>
      <c r="AC34">
        <f t="shared" si="2"/>
        <v>33</v>
      </c>
      <c r="AD34" t="b">
        <f t="shared" si="3"/>
        <v>1</v>
      </c>
    </row>
    <row r="35" spans="1:30" ht="15">
      <c r="A35" t="s">
        <v>551</v>
      </c>
      <c r="B35" t="s">
        <v>548</v>
      </c>
      <c r="C35" t="str">
        <f>VLOOKUP(A35,'[1]TBL-Rosters (16).csv'!$A$2:$E$2007,5,FALSE)</f>
        <v>BRO</v>
      </c>
      <c r="D35" s="10" t="s">
        <v>151</v>
      </c>
      <c r="E35" s="10" t="s">
        <v>429</v>
      </c>
      <c r="F35" s="10" t="s">
        <v>7</v>
      </c>
      <c r="G35" s="10" t="s">
        <v>18</v>
      </c>
      <c r="H35" s="10" t="s">
        <v>19</v>
      </c>
      <c r="I35" s="10" t="s">
        <v>38</v>
      </c>
      <c r="J35">
        <v>39</v>
      </c>
      <c r="K35">
        <v>12</v>
      </c>
      <c r="L35" s="1">
        <v>106</v>
      </c>
      <c r="M35">
        <v>16</v>
      </c>
      <c r="N35">
        <v>73</v>
      </c>
      <c r="O35">
        <v>4</v>
      </c>
      <c r="P35">
        <v>33</v>
      </c>
      <c r="Q35">
        <v>3</v>
      </c>
      <c r="R35">
        <v>418</v>
      </c>
      <c r="S35">
        <v>0</v>
      </c>
      <c r="T35">
        <v>418</v>
      </c>
      <c r="U35" s="1">
        <v>40.333333333333336</v>
      </c>
      <c r="V35">
        <v>5</v>
      </c>
      <c r="W35">
        <v>21</v>
      </c>
      <c r="X35">
        <v>158</v>
      </c>
      <c r="Y35" s="9">
        <v>1.3584905660377358</v>
      </c>
      <c r="AA35" t="str">
        <f t="shared" si="0"/>
        <v>18/26*</v>
      </c>
      <c r="AB35" t="str">
        <f t="shared" si="1"/>
        <v>22/8*</v>
      </c>
      <c r="AC35">
        <f t="shared" si="2"/>
        <v>19</v>
      </c>
      <c r="AD35" t="b">
        <f t="shared" si="3"/>
        <v>1</v>
      </c>
    </row>
    <row r="36" spans="1:30" ht="15">
      <c r="A36" t="s">
        <v>23</v>
      </c>
      <c r="C36" t="str">
        <f>VLOOKUP(A36,'[1]TBL-Rosters (16).csv'!$A$2:$E$2007,5,FALSE)</f>
        <v>BRO</v>
      </c>
      <c r="D36" s="10" t="s">
        <v>24</v>
      </c>
      <c r="E36" s="10" t="s">
        <v>1</v>
      </c>
      <c r="F36" s="10">
        <v>-55</v>
      </c>
      <c r="G36" s="10">
        <v>-23</v>
      </c>
      <c r="H36" s="10" t="s">
        <v>25</v>
      </c>
      <c r="I36" s="10" t="s">
        <v>1</v>
      </c>
      <c r="J36">
        <v>5</v>
      </c>
      <c r="K36">
        <v>5</v>
      </c>
      <c r="L36" s="1">
        <v>21.666666666666664</v>
      </c>
      <c r="M36">
        <v>11</v>
      </c>
      <c r="N36">
        <v>16</v>
      </c>
      <c r="O36">
        <v>4</v>
      </c>
      <c r="P36">
        <v>14</v>
      </c>
      <c r="Q36">
        <v>2</v>
      </c>
      <c r="R36">
        <v>95</v>
      </c>
      <c r="S36">
        <v>0</v>
      </c>
      <c r="T36">
        <v>95</v>
      </c>
      <c r="U36" s="1">
        <v>0</v>
      </c>
      <c r="V36">
        <v>0</v>
      </c>
      <c r="W36">
        <v>0</v>
      </c>
      <c r="X36">
        <v>0</v>
      </c>
      <c r="Y36" s="9">
        <v>4.56923076923077</v>
      </c>
      <c r="AA36" t="str">
        <f t="shared" si="0"/>
        <v>13</v>
      </c>
      <c r="AB36" t="str">
        <f t="shared" si="1"/>
        <v>21</v>
      </c>
      <c r="AC36">
        <f t="shared" si="2"/>
        <v>7</v>
      </c>
      <c r="AD36" t="b">
        <f t="shared" si="3"/>
        <v>1</v>
      </c>
    </row>
    <row r="37" spans="1:30" ht="15">
      <c r="A37" t="s">
        <v>608</v>
      </c>
      <c r="B37" t="s">
        <v>602</v>
      </c>
      <c r="C37" t="str">
        <f>VLOOKUP(A37,'[1]TBL-Rosters (16).csv'!$A$2:$E$2007,5,FALSE)</f>
        <v>BRO</v>
      </c>
      <c r="D37" s="10" t="s">
        <v>1</v>
      </c>
      <c r="E37" s="10" t="s">
        <v>72</v>
      </c>
      <c r="F37" s="10">
        <v>-56</v>
      </c>
      <c r="G37" s="10" t="s">
        <v>143</v>
      </c>
      <c r="H37" s="10" t="s">
        <v>81</v>
      </c>
      <c r="I37" s="10" t="s">
        <v>8</v>
      </c>
      <c r="J37">
        <v>32</v>
      </c>
      <c r="K37">
        <v>1</v>
      </c>
      <c r="L37" s="1">
        <v>31</v>
      </c>
      <c r="M37">
        <v>17</v>
      </c>
      <c r="N37">
        <v>30</v>
      </c>
      <c r="O37">
        <v>2</v>
      </c>
      <c r="P37">
        <v>19</v>
      </c>
      <c r="Q37">
        <v>1</v>
      </c>
      <c r="R37">
        <v>140</v>
      </c>
      <c r="S37">
        <v>140</v>
      </c>
      <c r="T37">
        <v>0</v>
      </c>
      <c r="U37" s="1">
        <v>30</v>
      </c>
      <c r="V37">
        <v>12</v>
      </c>
      <c r="W37">
        <v>25</v>
      </c>
      <c r="X37">
        <v>131</v>
      </c>
      <c r="Y37" s="9">
        <v>4.935483870967742</v>
      </c>
      <c r="AA37" t="str">
        <f t="shared" si="0"/>
        <v>8*</v>
      </c>
      <c r="AB37" t="str">
        <f t="shared" si="1"/>
        <v>11/6*</v>
      </c>
      <c r="AC37">
        <f t="shared" si="2"/>
        <v>2</v>
      </c>
      <c r="AD37" t="b">
        <f t="shared" si="3"/>
        <v>1</v>
      </c>
    </row>
    <row r="38" spans="1:30" ht="15">
      <c r="A38" t="s">
        <v>26</v>
      </c>
      <c r="C38" t="str">
        <f>VLOOKUP(A38,'[1]TBL-Rosters (16).csv'!$A$2:$E$2007,5,FALSE)</f>
        <v>BRO</v>
      </c>
      <c r="D38" s="10" t="s">
        <v>27</v>
      </c>
      <c r="E38" s="10" t="s">
        <v>1</v>
      </c>
      <c r="F38" s="10">
        <v>-62</v>
      </c>
      <c r="G38" s="10">
        <v>-32</v>
      </c>
      <c r="H38" s="10" t="s">
        <v>28</v>
      </c>
      <c r="I38" s="10" t="s">
        <v>1</v>
      </c>
      <c r="J38">
        <v>1</v>
      </c>
      <c r="K38">
        <v>1</v>
      </c>
      <c r="L38" s="1">
        <v>5</v>
      </c>
      <c r="M38">
        <v>1</v>
      </c>
      <c r="N38">
        <v>4</v>
      </c>
      <c r="O38">
        <v>1</v>
      </c>
      <c r="P38">
        <v>3</v>
      </c>
      <c r="Q38">
        <v>0</v>
      </c>
      <c r="R38">
        <v>20</v>
      </c>
      <c r="S38">
        <v>20</v>
      </c>
      <c r="T38">
        <v>0</v>
      </c>
      <c r="U38" s="1">
        <v>0</v>
      </c>
      <c r="V38">
        <v>0</v>
      </c>
      <c r="W38">
        <v>0</v>
      </c>
      <c r="X38">
        <v>0</v>
      </c>
      <c r="Y38" s="9">
        <v>1.8</v>
      </c>
      <c r="AA38" t="str">
        <f t="shared" si="0"/>
        <v>5</v>
      </c>
      <c r="AB38" t="str">
        <f t="shared" si="1"/>
        <v>20</v>
      </c>
      <c r="AC38">
        <f t="shared" si="2"/>
        <v>1</v>
      </c>
      <c r="AD38" t="b">
        <f t="shared" si="3"/>
        <v>1</v>
      </c>
    </row>
    <row r="39" spans="1:30" ht="15">
      <c r="A39" t="s">
        <v>388</v>
      </c>
      <c r="B39" t="s">
        <v>389</v>
      </c>
      <c r="C39" t="str">
        <f>VLOOKUP(A39,'[1]TBL-Rosters (16).csv'!$A$2:$E$2007,5,FALSE)</f>
        <v>BRO</v>
      </c>
      <c r="D39" s="10" t="s">
        <v>1</v>
      </c>
      <c r="E39" s="10" t="s">
        <v>14</v>
      </c>
      <c r="F39" s="10">
        <v>-61</v>
      </c>
      <c r="G39" s="10" t="s">
        <v>65</v>
      </c>
      <c r="H39" s="10" t="s">
        <v>1</v>
      </c>
      <c r="I39" s="10" t="s">
        <v>8</v>
      </c>
      <c r="J39">
        <v>72</v>
      </c>
      <c r="K39">
        <v>0</v>
      </c>
      <c r="L39" s="1">
        <v>64</v>
      </c>
      <c r="M39">
        <v>26</v>
      </c>
      <c r="N39">
        <v>45</v>
      </c>
      <c r="O39">
        <v>7</v>
      </c>
      <c r="P39">
        <v>37</v>
      </c>
      <c r="Q39">
        <v>1</v>
      </c>
      <c r="R39">
        <v>278</v>
      </c>
      <c r="S39">
        <v>278</v>
      </c>
      <c r="T39">
        <v>0</v>
      </c>
      <c r="U39" s="1">
        <v>64</v>
      </c>
      <c r="V39">
        <v>26</v>
      </c>
      <c r="W39">
        <v>45</v>
      </c>
      <c r="X39">
        <v>278</v>
      </c>
      <c r="Y39" s="9">
        <v>3.65625</v>
      </c>
      <c r="AA39" t="str">
        <f t="shared" si="0"/>
        <v>16*</v>
      </c>
      <c r="AB39" t="str">
        <f t="shared" si="1"/>
        <v>6*</v>
      </c>
      <c r="AC39">
        <f t="shared" si="2"/>
        <v>0</v>
      </c>
      <c r="AD39" t="b">
        <f t="shared" si="3"/>
        <v>1</v>
      </c>
    </row>
    <row r="40" spans="1:30" ht="15">
      <c r="A40" t="s">
        <v>457</v>
      </c>
      <c r="B40" t="s">
        <v>444</v>
      </c>
      <c r="C40" t="str">
        <f>VLOOKUP(A40,'[1]TBL-Rosters (16).csv'!$A$2:$E$2007,5,FALSE)</f>
        <v>BRO</v>
      </c>
      <c r="D40" s="10" t="s">
        <v>1</v>
      </c>
      <c r="E40" s="10" t="s">
        <v>215</v>
      </c>
      <c r="F40" s="10" t="s">
        <v>46</v>
      </c>
      <c r="G40" s="10" t="s">
        <v>335</v>
      </c>
      <c r="H40" s="10" t="s">
        <v>1</v>
      </c>
      <c r="I40" s="10" t="s">
        <v>8</v>
      </c>
      <c r="J40">
        <v>68</v>
      </c>
      <c r="K40">
        <v>0</v>
      </c>
      <c r="L40" s="1">
        <v>64</v>
      </c>
      <c r="M40">
        <v>20</v>
      </c>
      <c r="N40">
        <v>53</v>
      </c>
      <c r="O40">
        <v>2</v>
      </c>
      <c r="P40">
        <v>25</v>
      </c>
      <c r="Q40">
        <v>3</v>
      </c>
      <c r="R40">
        <v>270</v>
      </c>
      <c r="S40">
        <v>0</v>
      </c>
      <c r="T40">
        <v>270</v>
      </c>
      <c r="U40" s="1">
        <v>64</v>
      </c>
      <c r="V40">
        <v>20</v>
      </c>
      <c r="W40">
        <v>53</v>
      </c>
      <c r="X40">
        <v>270</v>
      </c>
      <c r="Y40" s="9">
        <v>2.8125</v>
      </c>
      <c r="AA40" t="str">
        <f t="shared" si="0"/>
        <v>13*</v>
      </c>
      <c r="AB40" t="str">
        <f t="shared" si="1"/>
        <v>6*</v>
      </c>
      <c r="AC40">
        <f t="shared" si="2"/>
        <v>0</v>
      </c>
      <c r="AD40" t="b">
        <f t="shared" si="3"/>
        <v>1</v>
      </c>
    </row>
    <row r="41" spans="1:30" ht="15">
      <c r="A41" t="s">
        <v>642</v>
      </c>
      <c r="B41" t="s">
        <v>637</v>
      </c>
      <c r="C41" t="str">
        <f>VLOOKUP(A41,'[1]TBL-Rosters (16).csv'!$A$2:$E$2007,5,FALSE)</f>
        <v>BRO</v>
      </c>
      <c r="D41" s="10" t="s">
        <v>1</v>
      </c>
      <c r="E41" s="10" t="s">
        <v>240</v>
      </c>
      <c r="F41" s="10" t="s">
        <v>88</v>
      </c>
      <c r="G41" s="10" t="s">
        <v>63</v>
      </c>
      <c r="H41" s="10" t="s">
        <v>1</v>
      </c>
      <c r="I41" s="10" t="s">
        <v>8</v>
      </c>
      <c r="J41">
        <v>73</v>
      </c>
      <c r="K41">
        <v>0</v>
      </c>
      <c r="L41" s="1">
        <v>80.33333333333331</v>
      </c>
      <c r="M41">
        <v>27</v>
      </c>
      <c r="N41">
        <v>51</v>
      </c>
      <c r="O41">
        <v>6</v>
      </c>
      <c r="P41">
        <v>20</v>
      </c>
      <c r="Q41">
        <v>2</v>
      </c>
      <c r="R41">
        <v>310</v>
      </c>
      <c r="S41">
        <v>0</v>
      </c>
      <c r="T41">
        <v>310</v>
      </c>
      <c r="U41" s="1">
        <v>80.33333333333331</v>
      </c>
      <c r="V41">
        <v>27</v>
      </c>
      <c r="W41">
        <v>51</v>
      </c>
      <c r="X41">
        <v>310</v>
      </c>
      <c r="Y41" s="9">
        <v>3.0248962655601668</v>
      </c>
      <c r="AA41" t="str">
        <f t="shared" si="0"/>
        <v>15*</v>
      </c>
      <c r="AB41" t="str">
        <f t="shared" si="1"/>
        <v>6*</v>
      </c>
      <c r="AC41">
        <f t="shared" si="2"/>
        <v>0</v>
      </c>
      <c r="AD41" t="b">
        <f t="shared" si="3"/>
        <v>1</v>
      </c>
    </row>
    <row r="42" spans="1:30" ht="15">
      <c r="A42" t="s">
        <v>20</v>
      </c>
      <c r="C42" t="str">
        <f>VLOOKUP(A42,'[1]TBL-Rosters (16).csv'!$A$2:$E$2007,5,FALSE)</f>
        <v>BRO</v>
      </c>
      <c r="D42" s="10" t="s">
        <v>1</v>
      </c>
      <c r="E42" s="10" t="s">
        <v>2</v>
      </c>
      <c r="F42" s="10">
        <v>-24</v>
      </c>
      <c r="G42" s="10">
        <v>-11</v>
      </c>
      <c r="H42" s="10" t="s">
        <v>1</v>
      </c>
      <c r="I42" s="10" t="s">
        <v>8</v>
      </c>
      <c r="J42">
        <v>8</v>
      </c>
      <c r="K42">
        <v>0</v>
      </c>
      <c r="L42" s="1">
        <v>6</v>
      </c>
      <c r="M42">
        <v>6</v>
      </c>
      <c r="N42">
        <v>7</v>
      </c>
      <c r="O42">
        <v>1</v>
      </c>
      <c r="P42">
        <v>3</v>
      </c>
      <c r="Q42">
        <v>0</v>
      </c>
      <c r="R42">
        <v>30</v>
      </c>
      <c r="S42">
        <v>0</v>
      </c>
      <c r="T42">
        <v>30</v>
      </c>
      <c r="U42" s="1">
        <v>6</v>
      </c>
      <c r="V42">
        <v>6</v>
      </c>
      <c r="W42">
        <v>7</v>
      </c>
      <c r="X42">
        <v>30</v>
      </c>
      <c r="Y42" s="9">
        <v>9</v>
      </c>
      <c r="AA42" t="str">
        <f t="shared" si="0"/>
        <v>1*</v>
      </c>
      <c r="AB42" t="str">
        <f t="shared" si="1"/>
        <v>6*</v>
      </c>
      <c r="AC42">
        <f t="shared" si="2"/>
        <v>0</v>
      </c>
      <c r="AD42" t="b">
        <f t="shared" si="3"/>
        <v>1</v>
      </c>
    </row>
    <row r="43" spans="1:30" ht="15">
      <c r="A43" t="s">
        <v>288</v>
      </c>
      <c r="B43" t="s">
        <v>283</v>
      </c>
      <c r="C43" t="str">
        <f>VLOOKUP(A43,'[1]TBL-Rosters (16).csv'!$A$2:$E$2007,5,FALSE)</f>
        <v>BRO</v>
      </c>
      <c r="D43" s="10" t="s">
        <v>1</v>
      </c>
      <c r="E43" s="10" t="s">
        <v>267</v>
      </c>
      <c r="F43" s="10">
        <v>-21</v>
      </c>
      <c r="G43" s="10" t="s">
        <v>34</v>
      </c>
      <c r="H43" s="10" t="s">
        <v>1</v>
      </c>
      <c r="I43" s="10" t="s">
        <v>8</v>
      </c>
      <c r="J43">
        <v>63</v>
      </c>
      <c r="K43">
        <v>0</v>
      </c>
      <c r="L43" s="1">
        <v>59.66666666666668</v>
      </c>
      <c r="M43">
        <v>15</v>
      </c>
      <c r="N43">
        <v>31</v>
      </c>
      <c r="O43">
        <v>6</v>
      </c>
      <c r="P43">
        <v>23</v>
      </c>
      <c r="Q43">
        <v>1</v>
      </c>
      <c r="R43">
        <v>235</v>
      </c>
      <c r="S43">
        <v>98</v>
      </c>
      <c r="T43">
        <v>137</v>
      </c>
      <c r="U43" s="1">
        <v>59.66666666666668</v>
      </c>
      <c r="V43">
        <v>15</v>
      </c>
      <c r="W43">
        <v>31</v>
      </c>
      <c r="X43">
        <v>235</v>
      </c>
      <c r="Y43" s="9">
        <v>2.2625698324022343</v>
      </c>
      <c r="AA43" t="str">
        <f t="shared" si="0"/>
        <v>22*</v>
      </c>
      <c r="AB43" t="str">
        <f t="shared" si="1"/>
        <v>6*</v>
      </c>
      <c r="AC43">
        <f t="shared" si="2"/>
        <v>0</v>
      </c>
      <c r="AD43" t="b">
        <f t="shared" si="3"/>
        <v>1</v>
      </c>
    </row>
    <row r="44" spans="1:30" ht="15">
      <c r="A44" t="s">
        <v>628</v>
      </c>
      <c r="B44" t="s">
        <v>619</v>
      </c>
      <c r="C44" t="str">
        <f>VLOOKUP(A44,'[1]TBL-Rosters (16).csv'!$A$2:$E$2007,5,FALSE)</f>
        <v>BRO</v>
      </c>
      <c r="D44" s="10" t="s">
        <v>1</v>
      </c>
      <c r="E44" s="10" t="s">
        <v>45</v>
      </c>
      <c r="F44" s="10" t="s">
        <v>102</v>
      </c>
      <c r="G44" s="10" t="s">
        <v>102</v>
      </c>
      <c r="H44" s="10" t="s">
        <v>1</v>
      </c>
      <c r="I44" s="10" t="s">
        <v>8</v>
      </c>
      <c r="J44">
        <v>80</v>
      </c>
      <c r="K44">
        <v>0</v>
      </c>
      <c r="L44" s="1">
        <v>81</v>
      </c>
      <c r="M44">
        <v>20</v>
      </c>
      <c r="N44">
        <v>74</v>
      </c>
      <c r="O44">
        <v>5</v>
      </c>
      <c r="P44">
        <v>13</v>
      </c>
      <c r="Q44">
        <v>0</v>
      </c>
      <c r="R44">
        <v>326</v>
      </c>
      <c r="S44">
        <v>0</v>
      </c>
      <c r="T44">
        <v>326</v>
      </c>
      <c r="U44" s="1">
        <v>81</v>
      </c>
      <c r="V44">
        <v>20</v>
      </c>
      <c r="W44">
        <v>74</v>
      </c>
      <c r="X44">
        <v>326</v>
      </c>
      <c r="Y44" s="9">
        <v>2.2222222222222223</v>
      </c>
      <c r="AA44" t="str">
        <f t="shared" si="0"/>
        <v>12*</v>
      </c>
      <c r="AB44" t="str">
        <f t="shared" si="1"/>
        <v>6*</v>
      </c>
      <c r="AC44">
        <f t="shared" si="2"/>
        <v>0</v>
      </c>
      <c r="AD44" t="b">
        <f t="shared" si="3"/>
        <v>1</v>
      </c>
    </row>
    <row r="45" spans="1:30" ht="15">
      <c r="A45" t="s">
        <v>21</v>
      </c>
      <c r="C45" t="str">
        <f>VLOOKUP(A45,'[1]TBL-Rosters (16).csv'!$A$2:$E$2007,5,FALSE)</f>
        <v>BRO</v>
      </c>
      <c r="D45" s="10" t="s">
        <v>1</v>
      </c>
      <c r="E45" s="10" t="s">
        <v>2</v>
      </c>
      <c r="F45" s="10" t="s">
        <v>22</v>
      </c>
      <c r="G45" s="10">
        <v>-62</v>
      </c>
      <c r="H45" s="10" t="s">
        <v>1</v>
      </c>
      <c r="I45" s="10" t="s">
        <v>8</v>
      </c>
      <c r="J45">
        <v>11</v>
      </c>
      <c r="K45">
        <v>0</v>
      </c>
      <c r="L45" s="1">
        <v>9</v>
      </c>
      <c r="M45">
        <v>7</v>
      </c>
      <c r="N45">
        <v>12</v>
      </c>
      <c r="O45">
        <v>4</v>
      </c>
      <c r="P45">
        <v>4</v>
      </c>
      <c r="Q45">
        <v>1</v>
      </c>
      <c r="R45">
        <v>44</v>
      </c>
      <c r="S45">
        <v>0</v>
      </c>
      <c r="T45">
        <v>44</v>
      </c>
      <c r="U45" s="1">
        <v>9</v>
      </c>
      <c r="V45">
        <v>7</v>
      </c>
      <c r="W45">
        <v>12</v>
      </c>
      <c r="X45">
        <v>44</v>
      </c>
      <c r="Y45" s="9">
        <v>7</v>
      </c>
      <c r="AA45" t="str">
        <f t="shared" si="0"/>
        <v>1*</v>
      </c>
      <c r="AB45" t="str">
        <f t="shared" si="1"/>
        <v>6*</v>
      </c>
      <c r="AC45">
        <f t="shared" si="2"/>
        <v>0</v>
      </c>
      <c r="AD45" t="b">
        <f t="shared" si="3"/>
        <v>1</v>
      </c>
    </row>
    <row r="46" spans="1:30" ht="15">
      <c r="A46" t="s">
        <v>609</v>
      </c>
      <c r="B46" t="s">
        <v>602</v>
      </c>
      <c r="C46" t="str">
        <f>VLOOKUP(A46,'[1]TBL-Rosters (16).csv'!$A$2:$E$2007,5,FALSE)</f>
        <v>BRO</v>
      </c>
      <c r="D46" s="10" t="s">
        <v>1</v>
      </c>
      <c r="E46" s="10" t="s">
        <v>467</v>
      </c>
      <c r="F46" s="10" t="s">
        <v>22</v>
      </c>
      <c r="G46" s="10" t="s">
        <v>417</v>
      </c>
      <c r="H46" s="10" t="s">
        <v>1</v>
      </c>
      <c r="I46" s="10" t="s">
        <v>27</v>
      </c>
      <c r="J46">
        <v>42</v>
      </c>
      <c r="K46">
        <v>0</v>
      </c>
      <c r="L46" s="1">
        <v>40.333333333333336</v>
      </c>
      <c r="M46">
        <v>3</v>
      </c>
      <c r="N46">
        <v>19</v>
      </c>
      <c r="O46">
        <v>1</v>
      </c>
      <c r="P46">
        <v>10</v>
      </c>
      <c r="Q46">
        <v>0</v>
      </c>
      <c r="R46">
        <v>145</v>
      </c>
      <c r="S46">
        <v>145</v>
      </c>
      <c r="T46">
        <v>0</v>
      </c>
      <c r="U46" s="1">
        <v>40.333333333333336</v>
      </c>
      <c r="V46">
        <v>3</v>
      </c>
      <c r="W46">
        <v>19</v>
      </c>
      <c r="X46">
        <v>145</v>
      </c>
      <c r="Y46" s="9">
        <v>0.6694214876033058</v>
      </c>
      <c r="AA46" t="str">
        <f t="shared" si="0"/>
        <v>30*</v>
      </c>
      <c r="AB46" t="str">
        <f t="shared" si="1"/>
        <v>5*</v>
      </c>
      <c r="AC46">
        <f t="shared" si="2"/>
        <v>0</v>
      </c>
      <c r="AD46" t="b">
        <f t="shared" si="3"/>
        <v>1</v>
      </c>
    </row>
    <row r="47" spans="1:30" ht="15">
      <c r="A47" t="s">
        <v>375</v>
      </c>
      <c r="B47" t="s">
        <v>371</v>
      </c>
      <c r="C47" t="str">
        <f>VLOOKUP(A47,'[1]TBL-Rosters (16).csv'!$A$2:$E$2007,5,FALSE)</f>
        <v>BRO</v>
      </c>
      <c r="D47" s="10" t="s">
        <v>1</v>
      </c>
      <c r="E47" s="10" t="s">
        <v>14</v>
      </c>
      <c r="F47" s="10">
        <v>-45</v>
      </c>
      <c r="G47" s="10" t="s">
        <v>22</v>
      </c>
      <c r="H47" s="10" t="s">
        <v>1</v>
      </c>
      <c r="I47" s="10" t="s">
        <v>8</v>
      </c>
      <c r="J47">
        <v>72</v>
      </c>
      <c r="K47">
        <v>0</v>
      </c>
      <c r="L47" s="1">
        <v>68.33333333333331</v>
      </c>
      <c r="M47">
        <v>26</v>
      </c>
      <c r="N47">
        <v>46</v>
      </c>
      <c r="O47">
        <v>8</v>
      </c>
      <c r="P47">
        <v>37</v>
      </c>
      <c r="Q47">
        <v>3</v>
      </c>
      <c r="R47">
        <v>290</v>
      </c>
      <c r="S47">
        <v>290</v>
      </c>
      <c r="T47">
        <v>0</v>
      </c>
      <c r="U47" s="1">
        <v>68.33333333333331</v>
      </c>
      <c r="V47">
        <v>26</v>
      </c>
      <c r="W47">
        <v>46</v>
      </c>
      <c r="X47">
        <v>290</v>
      </c>
      <c r="Y47" s="9">
        <v>3.42439024390244</v>
      </c>
      <c r="AA47" t="str">
        <f t="shared" si="0"/>
        <v>16*</v>
      </c>
      <c r="AB47" t="str">
        <f t="shared" si="1"/>
        <v>6*</v>
      </c>
      <c r="AC47">
        <f t="shared" si="2"/>
        <v>0</v>
      </c>
      <c r="AD47" t="b">
        <f t="shared" si="3"/>
        <v>1</v>
      </c>
    </row>
    <row r="48" spans="1:30" ht="15">
      <c r="A48" t="s">
        <v>610</v>
      </c>
      <c r="B48" t="s">
        <v>602</v>
      </c>
      <c r="C48" t="str">
        <f>VLOOKUP(A48,'[1]TBL-Rosters (16).csv'!$A$2:$E$2007,5,FALSE)</f>
        <v>CAY</v>
      </c>
      <c r="D48" s="10" t="s">
        <v>8</v>
      </c>
      <c r="E48" s="10" t="s">
        <v>1</v>
      </c>
      <c r="F48" s="10" t="s">
        <v>63</v>
      </c>
      <c r="G48" s="10">
        <v>-15</v>
      </c>
      <c r="H48" s="10" t="s">
        <v>12</v>
      </c>
      <c r="I48" s="10" t="s">
        <v>1</v>
      </c>
      <c r="J48">
        <v>31</v>
      </c>
      <c r="K48">
        <v>31</v>
      </c>
      <c r="L48" s="1">
        <v>167</v>
      </c>
      <c r="M48">
        <v>84</v>
      </c>
      <c r="N48">
        <v>170</v>
      </c>
      <c r="O48">
        <v>27</v>
      </c>
      <c r="P48">
        <v>38</v>
      </c>
      <c r="Q48">
        <v>2</v>
      </c>
      <c r="R48">
        <v>703</v>
      </c>
      <c r="S48">
        <v>273</v>
      </c>
      <c r="T48">
        <v>430</v>
      </c>
      <c r="U48" s="1">
        <v>0</v>
      </c>
      <c r="V48">
        <v>0</v>
      </c>
      <c r="W48">
        <v>0</v>
      </c>
      <c r="X48">
        <v>0</v>
      </c>
      <c r="Y48" s="9">
        <v>4.526946107784431</v>
      </c>
      <c r="AA48" t="str">
        <f t="shared" si="0"/>
        <v>6</v>
      </c>
      <c r="AB48" t="str">
        <f t="shared" si="1"/>
        <v>24</v>
      </c>
      <c r="AC48">
        <f t="shared" si="2"/>
        <v>210</v>
      </c>
      <c r="AD48" t="b">
        <f t="shared" si="3"/>
        <v>0</v>
      </c>
    </row>
    <row r="49" spans="1:30" ht="15">
      <c r="A49" t="s">
        <v>209</v>
      </c>
      <c r="B49" t="s">
        <v>205</v>
      </c>
      <c r="C49" t="str">
        <f>VLOOKUP(A49,'[1]TBL-Rosters (16).csv'!$A$2:$E$2007,5,FALSE)</f>
        <v>CAY</v>
      </c>
      <c r="D49" s="10" t="s">
        <v>56</v>
      </c>
      <c r="E49" s="10" t="s">
        <v>1</v>
      </c>
      <c r="F49" s="10" t="s">
        <v>17</v>
      </c>
      <c r="G49" s="10" t="s">
        <v>88</v>
      </c>
      <c r="H49" s="10" t="s">
        <v>12</v>
      </c>
      <c r="I49" s="10" t="s">
        <v>1</v>
      </c>
      <c r="J49">
        <v>28</v>
      </c>
      <c r="K49">
        <v>28</v>
      </c>
      <c r="L49" s="1">
        <v>165.66666666666663</v>
      </c>
      <c r="M49">
        <v>56</v>
      </c>
      <c r="N49">
        <v>139</v>
      </c>
      <c r="O49">
        <v>15</v>
      </c>
      <c r="P49">
        <v>41</v>
      </c>
      <c r="Q49">
        <v>0</v>
      </c>
      <c r="R49">
        <v>667</v>
      </c>
      <c r="S49">
        <v>0</v>
      </c>
      <c r="T49">
        <v>667</v>
      </c>
      <c r="U49" s="1">
        <v>0</v>
      </c>
      <c r="V49">
        <v>0</v>
      </c>
      <c r="W49">
        <v>0</v>
      </c>
      <c r="X49">
        <v>0</v>
      </c>
      <c r="Y49" s="9">
        <v>3.0422535211267614</v>
      </c>
      <c r="AA49" t="str">
        <f t="shared" si="0"/>
        <v>12</v>
      </c>
      <c r="AB49" t="str">
        <f t="shared" si="1"/>
        <v>24</v>
      </c>
      <c r="AC49">
        <f t="shared" si="2"/>
        <v>179</v>
      </c>
      <c r="AD49" t="b">
        <f t="shared" si="3"/>
        <v>1</v>
      </c>
    </row>
    <row r="50" spans="1:30" ht="15">
      <c r="A50" t="s">
        <v>622</v>
      </c>
      <c r="B50" t="s">
        <v>619</v>
      </c>
      <c r="C50" t="str">
        <f>VLOOKUP(A50,'[1]TBL-Rosters (16).csv'!$A$2:$E$2007,5,FALSE)</f>
        <v>CAY</v>
      </c>
      <c r="D50" s="10" t="s">
        <v>30</v>
      </c>
      <c r="E50" s="10" t="s">
        <v>1</v>
      </c>
      <c r="F50" s="10" t="s">
        <v>34</v>
      </c>
      <c r="G50" s="10" t="s">
        <v>65</v>
      </c>
      <c r="H50" s="10" t="s">
        <v>70</v>
      </c>
      <c r="I50" s="10" t="s">
        <v>1</v>
      </c>
      <c r="J50">
        <v>26</v>
      </c>
      <c r="K50">
        <v>26</v>
      </c>
      <c r="L50" s="1">
        <v>138.66666666666663</v>
      </c>
      <c r="M50">
        <v>59</v>
      </c>
      <c r="N50">
        <v>125</v>
      </c>
      <c r="O50">
        <v>14</v>
      </c>
      <c r="P50">
        <v>39</v>
      </c>
      <c r="Q50">
        <v>1</v>
      </c>
      <c r="R50">
        <v>585</v>
      </c>
      <c r="S50">
        <v>0</v>
      </c>
      <c r="T50">
        <v>585</v>
      </c>
      <c r="U50" s="1">
        <v>0</v>
      </c>
      <c r="V50">
        <v>0</v>
      </c>
      <c r="W50">
        <v>0</v>
      </c>
      <c r="X50">
        <v>0</v>
      </c>
      <c r="Y50" s="9">
        <v>3.8293269230769242</v>
      </c>
      <c r="AA50" t="str">
        <f t="shared" si="0"/>
        <v>9</v>
      </c>
      <c r="AB50" t="str">
        <f t="shared" si="1"/>
        <v>23</v>
      </c>
      <c r="AC50">
        <f t="shared" si="2"/>
        <v>151</v>
      </c>
      <c r="AD50" t="b">
        <f t="shared" si="3"/>
        <v>1</v>
      </c>
    </row>
    <row r="51" spans="1:30" ht="15">
      <c r="A51" t="s">
        <v>683</v>
      </c>
      <c r="B51" t="s">
        <v>672</v>
      </c>
      <c r="C51" t="str">
        <f>VLOOKUP(A51,'[1]TBL-Rosters (16).csv'!$A$2:$E$2007,5,FALSE)</f>
        <v>CAY</v>
      </c>
      <c r="D51" s="10" t="s">
        <v>8</v>
      </c>
      <c r="E51" s="10" t="s">
        <v>1</v>
      </c>
      <c r="F51" s="10">
        <v>-11</v>
      </c>
      <c r="G51" s="10" t="s">
        <v>65</v>
      </c>
      <c r="H51" s="10" t="s">
        <v>25</v>
      </c>
      <c r="I51" s="10" t="s">
        <v>30</v>
      </c>
      <c r="J51">
        <v>27</v>
      </c>
      <c r="K51">
        <v>25</v>
      </c>
      <c r="L51" s="1">
        <v>117.66666666666667</v>
      </c>
      <c r="M51">
        <v>59</v>
      </c>
      <c r="N51">
        <v>126</v>
      </c>
      <c r="O51">
        <v>13</v>
      </c>
      <c r="P51">
        <v>43</v>
      </c>
      <c r="Q51">
        <v>0</v>
      </c>
      <c r="R51">
        <v>511</v>
      </c>
      <c r="S51">
        <v>511</v>
      </c>
      <c r="T51">
        <v>0</v>
      </c>
      <c r="U51" s="1">
        <v>3</v>
      </c>
      <c r="V51">
        <v>1</v>
      </c>
      <c r="W51">
        <v>5</v>
      </c>
      <c r="X51">
        <v>14</v>
      </c>
      <c r="Y51" s="9">
        <v>4.5127478753541075</v>
      </c>
      <c r="AA51" t="str">
        <f t="shared" si="0"/>
        <v>6</v>
      </c>
      <c r="AB51" t="str">
        <f t="shared" si="1"/>
        <v>21/9*</v>
      </c>
      <c r="AC51">
        <f t="shared" si="2"/>
        <v>125</v>
      </c>
      <c r="AD51" t="b">
        <f t="shared" si="3"/>
        <v>1</v>
      </c>
    </row>
    <row r="52" spans="1:30" ht="15">
      <c r="A52" t="s">
        <v>451</v>
      </c>
      <c r="B52" t="s">
        <v>444</v>
      </c>
      <c r="C52" t="str">
        <f>VLOOKUP(A52,'[1]TBL-Rosters (16).csv'!$A$2:$E$2007,5,FALSE)</f>
        <v>CAY</v>
      </c>
      <c r="D52" s="10" t="s">
        <v>16</v>
      </c>
      <c r="E52" s="10" t="s">
        <v>1</v>
      </c>
      <c r="F52" s="10" t="s">
        <v>97</v>
      </c>
      <c r="G52" s="10" t="s">
        <v>43</v>
      </c>
      <c r="H52" s="10" t="s">
        <v>19</v>
      </c>
      <c r="I52" s="10" t="s">
        <v>1</v>
      </c>
      <c r="J52">
        <v>25</v>
      </c>
      <c r="K52">
        <v>25</v>
      </c>
      <c r="L52" s="1">
        <v>133</v>
      </c>
      <c r="M52">
        <v>39</v>
      </c>
      <c r="N52">
        <v>107</v>
      </c>
      <c r="O52">
        <v>6</v>
      </c>
      <c r="P52">
        <v>46</v>
      </c>
      <c r="Q52">
        <v>2</v>
      </c>
      <c r="R52">
        <v>550</v>
      </c>
      <c r="S52">
        <v>0</v>
      </c>
      <c r="T52">
        <v>550</v>
      </c>
      <c r="U52" s="1">
        <v>0</v>
      </c>
      <c r="V52">
        <v>0</v>
      </c>
      <c r="W52">
        <v>0</v>
      </c>
      <c r="X52">
        <v>0</v>
      </c>
      <c r="Y52" s="9">
        <v>2.6390977443609023</v>
      </c>
      <c r="AA52" t="str">
        <f t="shared" si="0"/>
        <v>14</v>
      </c>
      <c r="AB52" t="str">
        <f t="shared" si="1"/>
        <v>22</v>
      </c>
      <c r="AC52">
        <f t="shared" si="2"/>
        <v>100</v>
      </c>
      <c r="AD52" t="b">
        <f t="shared" si="3"/>
        <v>1</v>
      </c>
    </row>
    <row r="53" spans="1:30" ht="15">
      <c r="A53" t="s">
        <v>576</v>
      </c>
      <c r="B53" t="s">
        <v>567</v>
      </c>
      <c r="C53" t="str">
        <f>VLOOKUP(A53,'[1]TBL-Rosters (16).csv'!$A$2:$E$2007,5,FALSE)</f>
        <v>CAY</v>
      </c>
      <c r="D53" s="10" t="s">
        <v>54</v>
      </c>
      <c r="E53" s="10" t="s">
        <v>1</v>
      </c>
      <c r="F53" s="10">
        <v>-26</v>
      </c>
      <c r="G53" s="10" t="s">
        <v>87</v>
      </c>
      <c r="H53" s="10" t="s">
        <v>66</v>
      </c>
      <c r="I53" s="10" t="s">
        <v>1</v>
      </c>
      <c r="J53">
        <v>23</v>
      </c>
      <c r="K53">
        <v>23</v>
      </c>
      <c r="L53" s="1">
        <v>100.66666666666667</v>
      </c>
      <c r="M53">
        <v>69</v>
      </c>
      <c r="N53">
        <v>131</v>
      </c>
      <c r="O53">
        <v>10</v>
      </c>
      <c r="P53">
        <v>49</v>
      </c>
      <c r="Q53">
        <v>1</v>
      </c>
      <c r="R53">
        <v>470</v>
      </c>
      <c r="S53">
        <v>0</v>
      </c>
      <c r="T53">
        <v>470</v>
      </c>
      <c r="U53" s="1">
        <v>0</v>
      </c>
      <c r="V53">
        <v>0</v>
      </c>
      <c r="W53">
        <v>0</v>
      </c>
      <c r="X53">
        <v>0</v>
      </c>
      <c r="Y53" s="9">
        <v>6.16887417218543</v>
      </c>
      <c r="AA53" t="str">
        <f t="shared" si="0"/>
        <v>1</v>
      </c>
      <c r="AB53" t="str">
        <f t="shared" si="1"/>
        <v>26</v>
      </c>
      <c r="AC53">
        <f t="shared" si="2"/>
        <v>75</v>
      </c>
      <c r="AD53" t="b">
        <f t="shared" si="3"/>
        <v>1</v>
      </c>
    </row>
    <row r="54" spans="1:30" ht="15">
      <c r="A54" t="s">
        <v>689</v>
      </c>
      <c r="B54" t="s">
        <v>690</v>
      </c>
      <c r="C54" t="str">
        <f>VLOOKUP(A54,'[1]TBL-Rosters (16).csv'!$A$2:$E$2007,5,FALSE)</f>
        <v>CAY</v>
      </c>
      <c r="D54" s="10" t="s">
        <v>10</v>
      </c>
      <c r="E54" s="10" t="s">
        <v>1</v>
      </c>
      <c r="F54" s="10">
        <v>-13</v>
      </c>
      <c r="G54" s="10" t="s">
        <v>34</v>
      </c>
      <c r="H54" s="10" t="s">
        <v>70</v>
      </c>
      <c r="I54" s="10" t="s">
        <v>1</v>
      </c>
      <c r="J54">
        <v>20</v>
      </c>
      <c r="K54">
        <v>20</v>
      </c>
      <c r="L54" s="1">
        <v>111.66666666666667</v>
      </c>
      <c r="M54">
        <v>40</v>
      </c>
      <c r="N54">
        <v>77</v>
      </c>
      <c r="O54">
        <v>12</v>
      </c>
      <c r="P54">
        <v>40</v>
      </c>
      <c r="Q54">
        <v>0</v>
      </c>
      <c r="R54">
        <v>459</v>
      </c>
      <c r="S54">
        <v>459</v>
      </c>
      <c r="T54">
        <v>0</v>
      </c>
      <c r="U54" s="1">
        <v>0</v>
      </c>
      <c r="V54">
        <v>0</v>
      </c>
      <c r="W54">
        <v>0</v>
      </c>
      <c r="X54">
        <v>0</v>
      </c>
      <c r="Y54" s="9">
        <v>3.2238805970149254</v>
      </c>
      <c r="AA54" t="str">
        <f t="shared" si="0"/>
        <v>15</v>
      </c>
      <c r="AB54" t="str">
        <f t="shared" si="1"/>
        <v>23</v>
      </c>
      <c r="AC54">
        <f t="shared" si="2"/>
        <v>52</v>
      </c>
      <c r="AD54" t="b">
        <f t="shared" si="3"/>
        <v>1</v>
      </c>
    </row>
    <row r="55" spans="1:30" ht="15">
      <c r="A55" t="s">
        <v>713</v>
      </c>
      <c r="B55" t="s">
        <v>705</v>
      </c>
      <c r="C55" t="str">
        <f>VLOOKUP(A55,'[1]TBL-Rosters (16).csv'!$A$2:$E$2007,5,FALSE)</f>
        <v>CAY</v>
      </c>
      <c r="D55" s="10" t="s">
        <v>30</v>
      </c>
      <c r="E55" s="10" t="s">
        <v>1</v>
      </c>
      <c r="F55" s="10" t="s">
        <v>34</v>
      </c>
      <c r="G55" s="10">
        <v>-14</v>
      </c>
      <c r="H55" s="10" t="s">
        <v>12</v>
      </c>
      <c r="I55" s="10" t="s">
        <v>35</v>
      </c>
      <c r="J55">
        <v>20</v>
      </c>
      <c r="K55">
        <v>19</v>
      </c>
      <c r="L55" s="1">
        <v>108</v>
      </c>
      <c r="M55">
        <v>50</v>
      </c>
      <c r="N55">
        <v>98</v>
      </c>
      <c r="O55">
        <v>17</v>
      </c>
      <c r="P55">
        <v>34</v>
      </c>
      <c r="Q55">
        <v>4</v>
      </c>
      <c r="R55">
        <v>460</v>
      </c>
      <c r="S55">
        <v>0</v>
      </c>
      <c r="T55">
        <v>460</v>
      </c>
      <c r="U55" s="1">
        <v>5</v>
      </c>
      <c r="V55">
        <v>4</v>
      </c>
      <c r="W55">
        <v>6</v>
      </c>
      <c r="X55">
        <v>23</v>
      </c>
      <c r="Y55" s="9">
        <v>4.166666666666667</v>
      </c>
      <c r="AA55" t="str">
        <f t="shared" si="0"/>
        <v>9</v>
      </c>
      <c r="AB55" t="str">
        <f t="shared" si="1"/>
        <v>24/25*</v>
      </c>
      <c r="AC55">
        <f t="shared" si="2"/>
        <v>32</v>
      </c>
      <c r="AD55" t="b">
        <f t="shared" si="3"/>
        <v>1</v>
      </c>
    </row>
    <row r="56" spans="1:30" ht="15">
      <c r="A56" t="s">
        <v>29</v>
      </c>
      <c r="C56" t="str">
        <f>VLOOKUP(A56,'[1]TBL-Rosters (16).csv'!$A$2:$E$2007,5,FALSE)</f>
        <v>CAY</v>
      </c>
      <c r="D56" s="10" t="s">
        <v>30</v>
      </c>
      <c r="E56" s="10" t="s">
        <v>1</v>
      </c>
      <c r="F56" s="10">
        <v>-23</v>
      </c>
      <c r="G56" s="10">
        <v>-12</v>
      </c>
      <c r="H56" s="10" t="s">
        <v>31</v>
      </c>
      <c r="I56" s="10" t="s">
        <v>24</v>
      </c>
      <c r="J56">
        <v>6</v>
      </c>
      <c r="K56">
        <v>5</v>
      </c>
      <c r="L56" s="1">
        <v>19.33333333333334</v>
      </c>
      <c r="M56">
        <v>10</v>
      </c>
      <c r="N56">
        <v>18</v>
      </c>
      <c r="O56">
        <v>3</v>
      </c>
      <c r="P56">
        <v>8</v>
      </c>
      <c r="Q56">
        <v>0</v>
      </c>
      <c r="R56">
        <v>83</v>
      </c>
      <c r="S56">
        <v>83</v>
      </c>
      <c r="T56">
        <v>0</v>
      </c>
      <c r="U56" s="1">
        <v>2</v>
      </c>
      <c r="V56">
        <v>3</v>
      </c>
      <c r="W56">
        <v>4</v>
      </c>
      <c r="X56">
        <v>11</v>
      </c>
      <c r="Y56" s="9">
        <v>4.655172413793102</v>
      </c>
      <c r="AA56" t="str">
        <f t="shared" si="0"/>
        <v>9</v>
      </c>
      <c r="AB56" t="str">
        <f t="shared" si="1"/>
        <v>16/13*</v>
      </c>
      <c r="AC56">
        <f t="shared" si="2"/>
        <v>13</v>
      </c>
      <c r="AD56" t="b">
        <f t="shared" si="3"/>
        <v>1</v>
      </c>
    </row>
    <row r="57" spans="1:30" ht="15">
      <c r="A57" t="s">
        <v>303</v>
      </c>
      <c r="B57" t="s">
        <v>301</v>
      </c>
      <c r="C57" t="str">
        <f>VLOOKUP(A57,'[1]TBL-Rosters (16).csv'!$A$2:$E$2007,5,FALSE)</f>
        <v>CAY</v>
      </c>
      <c r="D57" s="10" t="s">
        <v>1</v>
      </c>
      <c r="E57" s="10" t="s">
        <v>240</v>
      </c>
      <c r="F57" s="10">
        <v>-35</v>
      </c>
      <c r="G57" s="10">
        <v>-14</v>
      </c>
      <c r="H57" s="10" t="s">
        <v>25</v>
      </c>
      <c r="I57" s="10" t="s">
        <v>4</v>
      </c>
      <c r="J57">
        <v>26</v>
      </c>
      <c r="K57">
        <v>4</v>
      </c>
      <c r="L57" s="1">
        <v>43.333333333333336</v>
      </c>
      <c r="M57">
        <v>14</v>
      </c>
      <c r="N57">
        <v>34</v>
      </c>
      <c r="O57">
        <v>7</v>
      </c>
      <c r="P57">
        <v>21</v>
      </c>
      <c r="Q57">
        <v>0</v>
      </c>
      <c r="R57">
        <v>190</v>
      </c>
      <c r="S57">
        <v>0</v>
      </c>
      <c r="T57">
        <v>190</v>
      </c>
      <c r="U57" s="1">
        <v>26.666666666666664</v>
      </c>
      <c r="V57">
        <v>7</v>
      </c>
      <c r="W57">
        <v>16</v>
      </c>
      <c r="X57">
        <v>108</v>
      </c>
      <c r="Y57" s="9">
        <v>2.9076923076923076</v>
      </c>
      <c r="AA57" t="str">
        <f t="shared" si="0"/>
        <v>15*</v>
      </c>
      <c r="AB57" t="str">
        <f t="shared" si="1"/>
        <v>21/7*</v>
      </c>
      <c r="AC57">
        <f t="shared" si="2"/>
        <v>8</v>
      </c>
      <c r="AD57" t="b">
        <f t="shared" si="3"/>
        <v>1</v>
      </c>
    </row>
    <row r="58" spans="1:30" ht="15">
      <c r="A58" t="s">
        <v>498</v>
      </c>
      <c r="B58" t="s">
        <v>494</v>
      </c>
      <c r="C58" t="str">
        <f>VLOOKUP(A58,'[1]TBL-Rosters (16).csv'!$A$2:$E$2007,5,FALSE)</f>
        <v>CAY</v>
      </c>
      <c r="D58" s="10" t="s">
        <v>1</v>
      </c>
      <c r="E58" s="10" t="s">
        <v>14</v>
      </c>
      <c r="F58" s="10">
        <v>-62</v>
      </c>
      <c r="G58" s="10" t="s">
        <v>17</v>
      </c>
      <c r="H58" s="10" t="s">
        <v>33</v>
      </c>
      <c r="I58" s="10" t="s">
        <v>8</v>
      </c>
      <c r="J58">
        <v>69</v>
      </c>
      <c r="K58">
        <v>2</v>
      </c>
      <c r="L58" s="1">
        <v>70.33333333333331</v>
      </c>
      <c r="M58">
        <v>27</v>
      </c>
      <c r="N58">
        <v>48</v>
      </c>
      <c r="O58">
        <v>7</v>
      </c>
      <c r="P58">
        <v>43</v>
      </c>
      <c r="Q58">
        <v>0</v>
      </c>
      <c r="R58">
        <v>303</v>
      </c>
      <c r="S58">
        <v>0</v>
      </c>
      <c r="T58">
        <v>303</v>
      </c>
      <c r="U58" s="1">
        <v>68.33333333333331</v>
      </c>
      <c r="V58">
        <v>27</v>
      </c>
      <c r="W58">
        <v>47</v>
      </c>
      <c r="X58">
        <v>295</v>
      </c>
      <c r="Y58" s="9">
        <v>3.4549763033175367</v>
      </c>
      <c r="AA58" t="str">
        <f t="shared" si="0"/>
        <v>16*</v>
      </c>
      <c r="AB58" t="str">
        <f t="shared" si="1"/>
        <v>4/6*</v>
      </c>
      <c r="AC58">
        <f t="shared" si="2"/>
        <v>4</v>
      </c>
      <c r="AD58" t="b">
        <f t="shared" si="3"/>
        <v>1</v>
      </c>
    </row>
    <row r="59" spans="1:30" ht="15">
      <c r="A59" t="s">
        <v>443</v>
      </c>
      <c r="B59" t="s">
        <v>444</v>
      </c>
      <c r="C59" t="str">
        <f>VLOOKUP(A59,'[1]TBL-Rosters (16).csv'!$A$2:$E$2007,5,FALSE)</f>
        <v>CAY</v>
      </c>
      <c r="D59" s="10" t="s">
        <v>1</v>
      </c>
      <c r="E59" s="10" t="s">
        <v>240</v>
      </c>
      <c r="F59" s="10" t="s">
        <v>22</v>
      </c>
      <c r="G59" s="10" t="s">
        <v>51</v>
      </c>
      <c r="H59" s="10" t="s">
        <v>33</v>
      </c>
      <c r="I59" s="10" t="s">
        <v>8</v>
      </c>
      <c r="J59">
        <v>60</v>
      </c>
      <c r="K59">
        <v>1</v>
      </c>
      <c r="L59" s="1">
        <v>61.333333333333336</v>
      </c>
      <c r="M59">
        <v>19</v>
      </c>
      <c r="N59">
        <v>45</v>
      </c>
      <c r="O59">
        <v>5</v>
      </c>
      <c r="P59">
        <v>20</v>
      </c>
      <c r="Q59">
        <v>3</v>
      </c>
      <c r="R59">
        <v>247</v>
      </c>
      <c r="S59">
        <v>0</v>
      </c>
      <c r="T59">
        <v>247</v>
      </c>
      <c r="U59" s="1">
        <v>60.333333333333336</v>
      </c>
      <c r="V59">
        <v>19</v>
      </c>
      <c r="W59">
        <v>45</v>
      </c>
      <c r="X59">
        <v>243</v>
      </c>
      <c r="Y59" s="9">
        <v>2.7880434782608696</v>
      </c>
      <c r="AA59" t="str">
        <f t="shared" si="0"/>
        <v>15*</v>
      </c>
      <c r="AB59" t="str">
        <f t="shared" si="1"/>
        <v>4/6*</v>
      </c>
      <c r="AC59">
        <f t="shared" si="2"/>
        <v>2</v>
      </c>
      <c r="AD59" t="b">
        <f t="shared" si="3"/>
        <v>1</v>
      </c>
    </row>
    <row r="60" spans="1:30" ht="15">
      <c r="A60" t="s">
        <v>432</v>
      </c>
      <c r="B60" t="s">
        <v>426</v>
      </c>
      <c r="C60" t="str">
        <f>VLOOKUP(A60,'[1]TBL-Rosters (16).csv'!$A$2:$E$2007,5,FALSE)</f>
        <v>CAY</v>
      </c>
      <c r="D60" s="10" t="s">
        <v>1</v>
      </c>
      <c r="E60" s="10" t="s">
        <v>6</v>
      </c>
      <c r="F60" s="10" t="s">
        <v>59</v>
      </c>
      <c r="G60" s="10" t="s">
        <v>145</v>
      </c>
      <c r="H60" s="10" t="s">
        <v>4</v>
      </c>
      <c r="I60" s="10" t="s">
        <v>8</v>
      </c>
      <c r="J60">
        <v>34</v>
      </c>
      <c r="K60">
        <v>1</v>
      </c>
      <c r="L60" s="1">
        <v>33.333333333333336</v>
      </c>
      <c r="M60">
        <v>17</v>
      </c>
      <c r="N60">
        <v>34</v>
      </c>
      <c r="O60">
        <v>2</v>
      </c>
      <c r="P60">
        <v>13</v>
      </c>
      <c r="Q60">
        <v>6</v>
      </c>
      <c r="R60">
        <v>150</v>
      </c>
      <c r="S60">
        <v>0</v>
      </c>
      <c r="T60">
        <v>150</v>
      </c>
      <c r="U60" s="1">
        <v>32.333333333333336</v>
      </c>
      <c r="V60">
        <v>15</v>
      </c>
      <c r="W60">
        <v>32</v>
      </c>
      <c r="X60">
        <v>145</v>
      </c>
      <c r="Y60" s="9">
        <v>4.59</v>
      </c>
      <c r="AA60" t="str">
        <f t="shared" si="0"/>
        <v>5*</v>
      </c>
      <c r="AB60" t="str">
        <f t="shared" si="1"/>
        <v>7/6*</v>
      </c>
      <c r="AC60">
        <f t="shared" si="2"/>
        <v>1</v>
      </c>
      <c r="AD60" t="b">
        <f t="shared" si="3"/>
        <v>1</v>
      </c>
    </row>
    <row r="61" spans="1:30" ht="15">
      <c r="A61" t="s">
        <v>484</v>
      </c>
      <c r="B61" t="s">
        <v>478</v>
      </c>
      <c r="C61" t="str">
        <f>VLOOKUP(A61,'[1]TBL-Rosters (16).csv'!$A$2:$E$2007,5,FALSE)</f>
        <v>CAY</v>
      </c>
      <c r="D61" s="10" t="s">
        <v>1</v>
      </c>
      <c r="E61" s="10" t="s">
        <v>45</v>
      </c>
      <c r="F61" s="10" t="s">
        <v>51</v>
      </c>
      <c r="G61" s="10">
        <v>-23</v>
      </c>
      <c r="H61" s="10" t="s">
        <v>1</v>
      </c>
      <c r="I61" s="10" t="s">
        <v>8</v>
      </c>
      <c r="J61">
        <v>59</v>
      </c>
      <c r="K61">
        <v>0</v>
      </c>
      <c r="L61" s="1">
        <v>59.66666666666668</v>
      </c>
      <c r="M61">
        <v>26</v>
      </c>
      <c r="N61">
        <v>45</v>
      </c>
      <c r="O61">
        <v>10</v>
      </c>
      <c r="P61">
        <v>13</v>
      </c>
      <c r="Q61">
        <v>1</v>
      </c>
      <c r="R61">
        <v>229</v>
      </c>
      <c r="S61">
        <v>229</v>
      </c>
      <c r="T61">
        <v>0</v>
      </c>
      <c r="U61" s="1">
        <v>59.66666666666668</v>
      </c>
      <c r="V61">
        <v>26</v>
      </c>
      <c r="W61">
        <v>45</v>
      </c>
      <c r="X61">
        <v>229</v>
      </c>
      <c r="Y61" s="9">
        <v>3.921787709497206</v>
      </c>
      <c r="AA61" t="str">
        <f t="shared" si="0"/>
        <v>12*</v>
      </c>
      <c r="AB61" t="str">
        <f t="shared" si="1"/>
        <v>6*</v>
      </c>
      <c r="AC61">
        <f t="shared" si="2"/>
        <v>0</v>
      </c>
      <c r="AD61" t="b">
        <f t="shared" si="3"/>
        <v>1</v>
      </c>
    </row>
    <row r="62" spans="1:30" ht="15">
      <c r="A62" t="s">
        <v>675</v>
      </c>
      <c r="B62" t="s">
        <v>672</v>
      </c>
      <c r="C62" t="str">
        <f>VLOOKUP(A62,'[1]TBL-Rosters (16).csv'!$A$2:$E$2007,5,FALSE)</f>
        <v>CAY</v>
      </c>
      <c r="D62" s="10" t="s">
        <v>1</v>
      </c>
      <c r="E62" s="10" t="s">
        <v>75</v>
      </c>
      <c r="F62" s="10">
        <v>-35</v>
      </c>
      <c r="G62" s="10" t="s">
        <v>145</v>
      </c>
      <c r="H62" s="10" t="s">
        <v>1</v>
      </c>
      <c r="I62" s="10" t="s">
        <v>38</v>
      </c>
      <c r="J62">
        <v>23</v>
      </c>
      <c r="K62">
        <v>0</v>
      </c>
      <c r="L62" s="1">
        <v>30.666666666666664</v>
      </c>
      <c r="M62">
        <v>12</v>
      </c>
      <c r="N62">
        <v>28</v>
      </c>
      <c r="O62">
        <v>2</v>
      </c>
      <c r="P62">
        <v>15</v>
      </c>
      <c r="Q62">
        <v>0</v>
      </c>
      <c r="R62">
        <v>137</v>
      </c>
      <c r="S62">
        <v>137</v>
      </c>
      <c r="T62">
        <v>0</v>
      </c>
      <c r="U62" s="1">
        <v>30.666666666666664</v>
      </c>
      <c r="V62">
        <v>12</v>
      </c>
      <c r="W62">
        <v>28</v>
      </c>
      <c r="X62">
        <v>137</v>
      </c>
      <c r="Y62" s="9">
        <v>3.5217391304347827</v>
      </c>
      <c r="AA62" t="str">
        <f t="shared" si="0"/>
        <v>11*</v>
      </c>
      <c r="AB62" t="str">
        <f t="shared" si="1"/>
        <v>8*</v>
      </c>
      <c r="AC62">
        <f t="shared" si="2"/>
        <v>0</v>
      </c>
      <c r="AD62" t="b">
        <f t="shared" si="3"/>
        <v>1</v>
      </c>
    </row>
    <row r="63" spans="1:30" ht="15">
      <c r="A63" t="s">
        <v>479</v>
      </c>
      <c r="B63" t="s">
        <v>478</v>
      </c>
      <c r="C63" t="str">
        <f>VLOOKUP(A63,'[1]TBL-Rosters (16).csv'!$A$2:$E$2007,5,FALSE)</f>
        <v>CAY</v>
      </c>
      <c r="D63" s="10" t="s">
        <v>1</v>
      </c>
      <c r="E63" s="10" t="s">
        <v>126</v>
      </c>
      <c r="F63" s="10">
        <v>-31</v>
      </c>
      <c r="G63" s="10">
        <v>-15</v>
      </c>
      <c r="H63" s="10" t="s">
        <v>1</v>
      </c>
      <c r="I63" s="10" t="s">
        <v>4</v>
      </c>
      <c r="J63">
        <v>27</v>
      </c>
      <c r="K63">
        <v>0</v>
      </c>
      <c r="L63" s="1">
        <v>30.33333333333334</v>
      </c>
      <c r="M63">
        <v>12</v>
      </c>
      <c r="N63">
        <v>24</v>
      </c>
      <c r="O63">
        <v>5</v>
      </c>
      <c r="P63">
        <v>14</v>
      </c>
      <c r="Q63">
        <v>1</v>
      </c>
      <c r="R63">
        <v>127</v>
      </c>
      <c r="S63">
        <v>127</v>
      </c>
      <c r="T63">
        <v>0</v>
      </c>
      <c r="U63" s="1">
        <v>30.33333333333334</v>
      </c>
      <c r="V63">
        <v>12</v>
      </c>
      <c r="W63">
        <v>24</v>
      </c>
      <c r="X63">
        <v>127</v>
      </c>
      <c r="Y63" s="9">
        <v>3.56043956043956</v>
      </c>
      <c r="AA63" t="str">
        <f t="shared" si="0"/>
        <v>14*</v>
      </c>
      <c r="AB63" t="str">
        <f t="shared" si="1"/>
        <v>7*</v>
      </c>
      <c r="AC63">
        <f t="shared" si="2"/>
        <v>0</v>
      </c>
      <c r="AD63" t="b">
        <f t="shared" si="3"/>
        <v>1</v>
      </c>
    </row>
    <row r="64" spans="1:30" ht="15">
      <c r="A64" t="s">
        <v>36</v>
      </c>
      <c r="C64" t="str">
        <f>VLOOKUP(A64,'[1]TBL-Rosters (16).csv'!$A$2:$E$2007,5,FALSE)</f>
        <v>CAY</v>
      </c>
      <c r="D64" s="10" t="s">
        <v>1</v>
      </c>
      <c r="E64" s="10" t="s">
        <v>6</v>
      </c>
      <c r="F64" s="10">
        <v>-22</v>
      </c>
      <c r="G64" s="10">
        <v>-26</v>
      </c>
      <c r="H64" s="10" t="s">
        <v>1</v>
      </c>
      <c r="I64" s="10" t="s">
        <v>8</v>
      </c>
      <c r="J64">
        <v>5</v>
      </c>
      <c r="K64">
        <v>0</v>
      </c>
      <c r="L64" s="1">
        <v>5</v>
      </c>
      <c r="M64">
        <v>3</v>
      </c>
      <c r="N64">
        <v>4</v>
      </c>
      <c r="O64">
        <v>1</v>
      </c>
      <c r="P64">
        <v>2</v>
      </c>
      <c r="Q64">
        <v>0</v>
      </c>
      <c r="R64">
        <v>21</v>
      </c>
      <c r="S64">
        <v>21</v>
      </c>
      <c r="T64">
        <v>0</v>
      </c>
      <c r="U64" s="1">
        <v>5</v>
      </c>
      <c r="V64">
        <v>3</v>
      </c>
      <c r="W64">
        <v>4</v>
      </c>
      <c r="X64">
        <v>21</v>
      </c>
      <c r="Y64" s="9">
        <v>5.4</v>
      </c>
      <c r="AA64" t="str">
        <f t="shared" si="0"/>
        <v>5*</v>
      </c>
      <c r="AB64" t="str">
        <f t="shared" si="1"/>
        <v>6*</v>
      </c>
      <c r="AC64">
        <f t="shared" si="2"/>
        <v>0</v>
      </c>
      <c r="AD64" t="b">
        <f t="shared" si="3"/>
        <v>1</v>
      </c>
    </row>
    <row r="65" spans="1:30" ht="15">
      <c r="A65" t="s">
        <v>37</v>
      </c>
      <c r="C65" t="str">
        <f>VLOOKUP(A65,'[1]TBL-Rosters (16).csv'!$A$2:$E$2007,5,FALSE)</f>
        <v>CAY</v>
      </c>
      <c r="D65" s="10" t="s">
        <v>1</v>
      </c>
      <c r="E65" s="10" t="s">
        <v>2</v>
      </c>
      <c r="F65" s="10" t="s">
        <v>3</v>
      </c>
      <c r="G65" s="10">
        <v>-62</v>
      </c>
      <c r="H65" s="10" t="s">
        <v>1</v>
      </c>
      <c r="I65" s="10" t="s">
        <v>4</v>
      </c>
      <c r="J65">
        <v>1</v>
      </c>
      <c r="K65">
        <v>0</v>
      </c>
      <c r="L65" s="1">
        <v>1</v>
      </c>
      <c r="M65">
        <v>1</v>
      </c>
      <c r="N65">
        <v>2</v>
      </c>
      <c r="O65">
        <v>1</v>
      </c>
      <c r="P65">
        <v>0</v>
      </c>
      <c r="Q65">
        <v>0</v>
      </c>
      <c r="R65">
        <v>5</v>
      </c>
      <c r="S65">
        <v>5</v>
      </c>
      <c r="T65">
        <v>0</v>
      </c>
      <c r="U65" s="1">
        <v>1</v>
      </c>
      <c r="V65">
        <v>1</v>
      </c>
      <c r="W65">
        <v>2</v>
      </c>
      <c r="X65">
        <v>5</v>
      </c>
      <c r="Y65" s="9">
        <v>9</v>
      </c>
      <c r="AA65" t="str">
        <f t="shared" si="0"/>
        <v>1*</v>
      </c>
      <c r="AB65" t="str">
        <f t="shared" si="1"/>
        <v>7*</v>
      </c>
      <c r="AC65">
        <f t="shared" si="2"/>
        <v>0</v>
      </c>
      <c r="AD65" t="b">
        <f t="shared" si="3"/>
        <v>1</v>
      </c>
    </row>
    <row r="66" spans="1:30" ht="15">
      <c r="A66" t="s">
        <v>210</v>
      </c>
      <c r="B66" t="s">
        <v>205</v>
      </c>
      <c r="C66" t="str">
        <f>VLOOKUP(A66,'[1]TBL-Rosters (16).csv'!$A$2:$E$2007,5,FALSE)</f>
        <v>CAY</v>
      </c>
      <c r="D66" s="10" t="s">
        <v>1</v>
      </c>
      <c r="E66" s="10" t="s">
        <v>75</v>
      </c>
      <c r="F66" s="10">
        <v>-14</v>
      </c>
      <c r="G66" s="10" t="s">
        <v>207</v>
      </c>
      <c r="H66" s="10" t="s">
        <v>1</v>
      </c>
      <c r="I66" s="10" t="s">
        <v>8</v>
      </c>
      <c r="J66">
        <v>61</v>
      </c>
      <c r="K66">
        <v>0</v>
      </c>
      <c r="L66" s="1">
        <v>52.333333333333336</v>
      </c>
      <c r="M66">
        <v>22</v>
      </c>
      <c r="N66">
        <v>44</v>
      </c>
      <c r="O66">
        <v>2</v>
      </c>
      <c r="P66">
        <v>20</v>
      </c>
      <c r="Q66">
        <v>0</v>
      </c>
      <c r="R66">
        <v>221</v>
      </c>
      <c r="S66">
        <v>0</v>
      </c>
      <c r="T66">
        <v>221</v>
      </c>
      <c r="U66" s="1">
        <v>52.333333333333336</v>
      </c>
      <c r="V66">
        <v>22</v>
      </c>
      <c r="W66">
        <v>44</v>
      </c>
      <c r="X66">
        <v>221</v>
      </c>
      <c r="Y66" s="9">
        <v>3.78343949044586</v>
      </c>
      <c r="AA66" t="str">
        <f t="shared" si="0"/>
        <v>11*</v>
      </c>
      <c r="AB66" t="str">
        <f t="shared" si="1"/>
        <v>6*</v>
      </c>
      <c r="AC66">
        <f t="shared" si="2"/>
        <v>0</v>
      </c>
      <c r="AD66" t="b">
        <f t="shared" si="3"/>
        <v>1</v>
      </c>
    </row>
    <row r="67" spans="1:30" ht="15">
      <c r="A67" t="s">
        <v>67</v>
      </c>
      <c r="C67" t="str">
        <f>VLOOKUP(A67,'[1]TBL-Rosters (16).csv'!$A$2:$E$2007,5,FALSE)</f>
        <v>CAY</v>
      </c>
      <c r="D67" s="10" t="s">
        <v>1</v>
      </c>
      <c r="E67" s="10" t="s">
        <v>2</v>
      </c>
      <c r="F67" s="10">
        <v>-62</v>
      </c>
      <c r="G67" s="10" t="s">
        <v>3</v>
      </c>
      <c r="H67" s="10" t="s">
        <v>1</v>
      </c>
      <c r="I67" s="10" t="s">
        <v>8</v>
      </c>
      <c r="J67">
        <v>1</v>
      </c>
      <c r="K67">
        <v>0</v>
      </c>
      <c r="L67" s="1">
        <v>0.6666666666666666</v>
      </c>
      <c r="M67">
        <v>0</v>
      </c>
      <c r="N67">
        <v>0</v>
      </c>
      <c r="O67">
        <v>0</v>
      </c>
      <c r="P67">
        <v>2</v>
      </c>
      <c r="Q67">
        <v>0</v>
      </c>
      <c r="R67">
        <v>4</v>
      </c>
      <c r="S67">
        <v>4</v>
      </c>
      <c r="T67">
        <v>0</v>
      </c>
      <c r="U67" s="1">
        <v>0.6666666666666666</v>
      </c>
      <c r="V67">
        <v>0</v>
      </c>
      <c r="W67">
        <v>0</v>
      </c>
      <c r="X67">
        <v>4</v>
      </c>
      <c r="Y67" s="9">
        <v>0</v>
      </c>
      <c r="AA67" t="str">
        <f aca="true" t="shared" si="4" ref="AA67:AA130">IF(E67="",D67,IF(D67="",E67,CONCATENATE(D67,"/",E67)))</f>
        <v>1*</v>
      </c>
      <c r="AB67" t="str">
        <f aca="true" t="shared" si="5" ref="AB67:AB130">IF(I67="",H67,IF(H67="",CONCATENATE(I67,"*"),CONCATENATE(H67,"/",I67,"*")))</f>
        <v>6*</v>
      </c>
      <c r="AC67">
        <f t="shared" si="2"/>
        <v>0</v>
      </c>
      <c r="AD67" t="b">
        <f t="shared" si="3"/>
        <v>1</v>
      </c>
    </row>
    <row r="68" spans="1:30" ht="15">
      <c r="A68" t="s">
        <v>358</v>
      </c>
      <c r="B68" t="s">
        <v>353</v>
      </c>
      <c r="C68" t="str">
        <f>VLOOKUP(A68,'[1]TBL-Rosters (16).csv'!$A$2:$E$2007,5,FALSE)</f>
        <v>CAY</v>
      </c>
      <c r="D68" s="10" t="s">
        <v>1</v>
      </c>
      <c r="E68" s="10" t="s">
        <v>2</v>
      </c>
      <c r="F68" s="10">
        <v>-62</v>
      </c>
      <c r="G68" s="10" t="s">
        <v>3</v>
      </c>
      <c r="H68" s="10" t="s">
        <v>1</v>
      </c>
      <c r="I68" s="10" t="s">
        <v>38</v>
      </c>
      <c r="J68">
        <v>1</v>
      </c>
      <c r="K68">
        <v>0</v>
      </c>
      <c r="L68" s="1">
        <v>1</v>
      </c>
      <c r="M68">
        <v>2</v>
      </c>
      <c r="N68">
        <v>2</v>
      </c>
      <c r="O68">
        <v>0</v>
      </c>
      <c r="P68">
        <v>1</v>
      </c>
      <c r="Q68">
        <v>0</v>
      </c>
      <c r="R68">
        <v>6</v>
      </c>
      <c r="S68">
        <v>6</v>
      </c>
      <c r="T68">
        <v>0</v>
      </c>
      <c r="U68" s="1">
        <v>1</v>
      </c>
      <c r="V68">
        <v>2</v>
      </c>
      <c r="W68">
        <v>2</v>
      </c>
      <c r="X68">
        <v>6</v>
      </c>
      <c r="Y68" s="9">
        <v>18</v>
      </c>
      <c r="AA68" t="str">
        <f t="shared" si="4"/>
        <v>1*</v>
      </c>
      <c r="AB68" t="str">
        <f t="shared" si="5"/>
        <v>8*</v>
      </c>
      <c r="AC68">
        <f aca="true" t="shared" si="6" ref="AC68:AC131">IF(C68=C69,AC69+K68,K68)</f>
        <v>0</v>
      </c>
      <c r="AD68" t="b">
        <f aca="true" t="shared" si="7" ref="AD68:AD131">C68=C67</f>
        <v>1</v>
      </c>
    </row>
    <row r="69" spans="1:30" ht="15">
      <c r="A69" t="s">
        <v>693</v>
      </c>
      <c r="B69" t="s">
        <v>690</v>
      </c>
      <c r="C69" t="str">
        <f>VLOOKUP(A69,'[1]TBL-Rosters (16).csv'!$A$2:$E$2007,5,FALSE)</f>
        <v>CAY</v>
      </c>
      <c r="D69" s="10" t="s">
        <v>1</v>
      </c>
      <c r="E69" s="10" t="s">
        <v>221</v>
      </c>
      <c r="F69" s="10">
        <v>-24</v>
      </c>
      <c r="G69" s="10" t="s">
        <v>22</v>
      </c>
      <c r="H69" s="10" t="s">
        <v>1</v>
      </c>
      <c r="I69" s="10" t="s">
        <v>8</v>
      </c>
      <c r="J69">
        <v>62</v>
      </c>
      <c r="K69">
        <v>0</v>
      </c>
      <c r="L69" s="1">
        <v>63</v>
      </c>
      <c r="M69">
        <v>15</v>
      </c>
      <c r="N69">
        <v>41</v>
      </c>
      <c r="O69">
        <v>7</v>
      </c>
      <c r="P69">
        <v>25</v>
      </c>
      <c r="Q69">
        <v>0</v>
      </c>
      <c r="R69">
        <v>253</v>
      </c>
      <c r="S69">
        <v>253</v>
      </c>
      <c r="T69">
        <v>0</v>
      </c>
      <c r="U69" s="1">
        <v>63</v>
      </c>
      <c r="V69">
        <v>15</v>
      </c>
      <c r="W69">
        <v>41</v>
      </c>
      <c r="X69">
        <v>253</v>
      </c>
      <c r="Y69" s="9">
        <v>2.142857142857143</v>
      </c>
      <c r="AA69" t="str">
        <f t="shared" si="4"/>
        <v>19*</v>
      </c>
      <c r="AB69" t="str">
        <f t="shared" si="5"/>
        <v>6*</v>
      </c>
      <c r="AC69">
        <f t="shared" si="6"/>
        <v>0</v>
      </c>
      <c r="AD69" t="b">
        <f t="shared" si="7"/>
        <v>1</v>
      </c>
    </row>
    <row r="70" spans="1:30" ht="15">
      <c r="A70" t="s">
        <v>692</v>
      </c>
      <c r="B70" t="s">
        <v>690</v>
      </c>
      <c r="C70" t="str">
        <f>VLOOKUP(A70,'[1]TBL-Rosters (16).csv'!$A$2:$E$2007,5,FALSE)</f>
        <v>CAY</v>
      </c>
      <c r="D70" s="10" t="s">
        <v>1</v>
      </c>
      <c r="E70" s="10" t="s">
        <v>95</v>
      </c>
      <c r="F70" s="10">
        <v>-16</v>
      </c>
      <c r="G70" s="10" t="s">
        <v>207</v>
      </c>
      <c r="H70" s="10" t="s">
        <v>1</v>
      </c>
      <c r="I70" s="10" t="s">
        <v>8</v>
      </c>
      <c r="J70">
        <v>29</v>
      </c>
      <c r="K70">
        <v>0</v>
      </c>
      <c r="L70" s="1">
        <v>25.666666666666664</v>
      </c>
      <c r="M70">
        <v>13</v>
      </c>
      <c r="N70">
        <v>22</v>
      </c>
      <c r="O70">
        <v>1</v>
      </c>
      <c r="P70">
        <v>10</v>
      </c>
      <c r="Q70">
        <v>0</v>
      </c>
      <c r="R70">
        <v>109</v>
      </c>
      <c r="S70">
        <v>109</v>
      </c>
      <c r="T70">
        <v>0</v>
      </c>
      <c r="U70" s="1">
        <v>25.666666666666664</v>
      </c>
      <c r="V70">
        <v>13</v>
      </c>
      <c r="W70">
        <v>22</v>
      </c>
      <c r="X70">
        <v>109</v>
      </c>
      <c r="Y70" s="9">
        <v>4.558441558441559</v>
      </c>
      <c r="AA70" t="str">
        <f t="shared" si="4"/>
        <v>9*</v>
      </c>
      <c r="AB70" t="str">
        <f t="shared" si="5"/>
        <v>6*</v>
      </c>
      <c r="AC70">
        <f t="shared" si="6"/>
        <v>0</v>
      </c>
      <c r="AD70" t="b">
        <f t="shared" si="7"/>
        <v>1</v>
      </c>
    </row>
    <row r="71" spans="1:30" ht="15">
      <c r="A71" t="s">
        <v>681</v>
      </c>
      <c r="B71" t="s">
        <v>672</v>
      </c>
      <c r="C71" t="str">
        <f>VLOOKUP(A71,'[1]TBL-Rosters (16).csv'!$A$2:$E$2007,5,FALSE)</f>
        <v>CAY</v>
      </c>
      <c r="D71" s="10" t="s">
        <v>1</v>
      </c>
      <c r="E71" s="10" t="s">
        <v>45</v>
      </c>
      <c r="F71" s="10">
        <v>-51</v>
      </c>
      <c r="G71" s="10" t="s">
        <v>116</v>
      </c>
      <c r="H71" s="10" t="s">
        <v>1</v>
      </c>
      <c r="I71" s="10" t="s">
        <v>8</v>
      </c>
      <c r="J71">
        <v>63</v>
      </c>
      <c r="K71">
        <v>0</v>
      </c>
      <c r="L71" s="1">
        <v>59</v>
      </c>
      <c r="M71">
        <v>26</v>
      </c>
      <c r="N71">
        <v>52</v>
      </c>
      <c r="O71">
        <v>7</v>
      </c>
      <c r="P71">
        <v>32</v>
      </c>
      <c r="Q71">
        <v>1</v>
      </c>
      <c r="R71">
        <v>257</v>
      </c>
      <c r="S71">
        <v>257</v>
      </c>
      <c r="T71">
        <v>0</v>
      </c>
      <c r="U71" s="1">
        <v>59</v>
      </c>
      <c r="V71">
        <v>26</v>
      </c>
      <c r="W71">
        <v>52</v>
      </c>
      <c r="X71">
        <v>257</v>
      </c>
      <c r="Y71" s="9">
        <v>3.9661016949152543</v>
      </c>
      <c r="AA71" t="str">
        <f t="shared" si="4"/>
        <v>12*</v>
      </c>
      <c r="AB71" t="str">
        <f t="shared" si="5"/>
        <v>6*</v>
      </c>
      <c r="AC71">
        <f t="shared" si="6"/>
        <v>0</v>
      </c>
      <c r="AD71" t="b">
        <f t="shared" si="7"/>
        <v>1</v>
      </c>
    </row>
    <row r="72" spans="1:30" ht="15">
      <c r="A72" t="s">
        <v>538</v>
      </c>
      <c r="B72" t="s">
        <v>532</v>
      </c>
      <c r="C72" t="str">
        <f>VLOOKUP(A72,'[1]TBL-Rosters (16).csv'!$A$2:$E$2007,5,FALSE)</f>
        <v>COL</v>
      </c>
      <c r="D72" s="10" t="s">
        <v>38</v>
      </c>
      <c r="E72" s="10" t="s">
        <v>1</v>
      </c>
      <c r="F72" s="10" t="s">
        <v>87</v>
      </c>
      <c r="G72" s="10" t="s">
        <v>48</v>
      </c>
      <c r="H72" s="10" t="s">
        <v>12</v>
      </c>
      <c r="I72" s="10" t="s">
        <v>1</v>
      </c>
      <c r="J72">
        <v>32</v>
      </c>
      <c r="K72">
        <v>32</v>
      </c>
      <c r="L72" s="1">
        <v>179.33333333333331</v>
      </c>
      <c r="M72">
        <v>78</v>
      </c>
      <c r="N72">
        <v>179</v>
      </c>
      <c r="O72">
        <v>25</v>
      </c>
      <c r="P72">
        <v>41</v>
      </c>
      <c r="Q72">
        <v>0</v>
      </c>
      <c r="R72">
        <v>754</v>
      </c>
      <c r="S72">
        <v>754</v>
      </c>
      <c r="T72">
        <v>0</v>
      </c>
      <c r="U72" s="1">
        <v>0</v>
      </c>
      <c r="V72">
        <v>0</v>
      </c>
      <c r="W72">
        <v>0</v>
      </c>
      <c r="X72">
        <v>0</v>
      </c>
      <c r="Y72" s="9">
        <v>3.914498141263941</v>
      </c>
      <c r="AA72" t="str">
        <f t="shared" si="4"/>
        <v>8</v>
      </c>
      <c r="AB72" t="str">
        <f t="shared" si="5"/>
        <v>24</v>
      </c>
      <c r="AC72">
        <f t="shared" si="6"/>
        <v>179</v>
      </c>
      <c r="AD72" t="b">
        <f t="shared" si="7"/>
        <v>0</v>
      </c>
    </row>
    <row r="73" spans="1:30" ht="15">
      <c r="A73" t="s">
        <v>555</v>
      </c>
      <c r="B73" t="s">
        <v>548</v>
      </c>
      <c r="C73" t="str">
        <f>VLOOKUP(A73,'[1]TBL-Rosters (16).csv'!$A$2:$E$2007,5,FALSE)</f>
        <v>COL</v>
      </c>
      <c r="D73" s="10" t="s">
        <v>4</v>
      </c>
      <c r="E73" s="10" t="s">
        <v>1</v>
      </c>
      <c r="F73" s="10" t="s">
        <v>63</v>
      </c>
      <c r="G73" s="10">
        <v>-12</v>
      </c>
      <c r="H73" s="10" t="s">
        <v>35</v>
      </c>
      <c r="I73" s="10" t="s">
        <v>1</v>
      </c>
      <c r="J73">
        <v>32</v>
      </c>
      <c r="K73">
        <v>32</v>
      </c>
      <c r="L73" s="1">
        <v>180.66666666666663</v>
      </c>
      <c r="M73">
        <v>93</v>
      </c>
      <c r="N73">
        <v>165</v>
      </c>
      <c r="O73">
        <v>26</v>
      </c>
      <c r="P73">
        <v>39</v>
      </c>
      <c r="Q73">
        <v>1</v>
      </c>
      <c r="R73">
        <v>749</v>
      </c>
      <c r="S73">
        <v>0</v>
      </c>
      <c r="T73">
        <v>749</v>
      </c>
      <c r="U73" s="1">
        <v>0</v>
      </c>
      <c r="V73">
        <v>0</v>
      </c>
      <c r="W73">
        <v>0</v>
      </c>
      <c r="X73">
        <v>0</v>
      </c>
      <c r="Y73" s="9">
        <v>4.632841328413285</v>
      </c>
      <c r="AA73" t="str">
        <f t="shared" si="4"/>
        <v>7</v>
      </c>
      <c r="AB73" t="str">
        <f t="shared" si="5"/>
        <v>25</v>
      </c>
      <c r="AC73">
        <f t="shared" si="6"/>
        <v>147</v>
      </c>
      <c r="AD73" t="b">
        <f t="shared" si="7"/>
        <v>1</v>
      </c>
    </row>
    <row r="74" spans="1:30" ht="15">
      <c r="A74" t="s">
        <v>192</v>
      </c>
      <c r="B74" t="s">
        <v>184</v>
      </c>
      <c r="C74" t="str">
        <f>VLOOKUP(A74,'[1]TBL-Rosters (16).csv'!$A$2:$E$2007,5,FALSE)</f>
        <v>COL</v>
      </c>
      <c r="D74" s="10" t="s">
        <v>8</v>
      </c>
      <c r="E74" s="10" t="s">
        <v>1</v>
      </c>
      <c r="F74" s="10" t="s">
        <v>88</v>
      </c>
      <c r="G74" s="10" t="s">
        <v>46</v>
      </c>
      <c r="H74" s="10" t="s">
        <v>66</v>
      </c>
      <c r="I74" s="10" t="s">
        <v>1</v>
      </c>
      <c r="J74">
        <v>27</v>
      </c>
      <c r="K74">
        <v>27</v>
      </c>
      <c r="L74" s="1">
        <v>158</v>
      </c>
      <c r="M74">
        <v>78</v>
      </c>
      <c r="N74">
        <v>163</v>
      </c>
      <c r="O74">
        <v>21</v>
      </c>
      <c r="P74">
        <v>41</v>
      </c>
      <c r="Q74">
        <v>3</v>
      </c>
      <c r="R74">
        <v>667</v>
      </c>
      <c r="S74">
        <v>0</v>
      </c>
      <c r="T74">
        <v>667</v>
      </c>
      <c r="U74" s="1">
        <v>0</v>
      </c>
      <c r="V74">
        <v>0</v>
      </c>
      <c r="W74">
        <v>0</v>
      </c>
      <c r="X74">
        <v>0</v>
      </c>
      <c r="Y74" s="9">
        <v>4.443037974683544</v>
      </c>
      <c r="AA74" t="str">
        <f t="shared" si="4"/>
        <v>6</v>
      </c>
      <c r="AB74" t="str">
        <f t="shared" si="5"/>
        <v>26</v>
      </c>
      <c r="AC74">
        <f t="shared" si="6"/>
        <v>115</v>
      </c>
      <c r="AD74" t="b">
        <f t="shared" si="7"/>
        <v>1</v>
      </c>
    </row>
    <row r="75" spans="1:30" ht="15">
      <c r="A75" t="s">
        <v>577</v>
      </c>
      <c r="B75" t="s">
        <v>567</v>
      </c>
      <c r="C75" t="str">
        <f>VLOOKUP(A75,'[1]TBL-Rosters (16).csv'!$A$2:$E$2007,5,FALSE)</f>
        <v>COL</v>
      </c>
      <c r="D75" s="10" t="s">
        <v>27</v>
      </c>
      <c r="E75" s="10" t="s">
        <v>1</v>
      </c>
      <c r="F75" s="10" t="s">
        <v>22</v>
      </c>
      <c r="G75" s="10">
        <v>-34</v>
      </c>
      <c r="H75" s="10" t="s">
        <v>66</v>
      </c>
      <c r="I75" s="10" t="s">
        <v>1</v>
      </c>
      <c r="J75">
        <v>24</v>
      </c>
      <c r="K75">
        <v>24</v>
      </c>
      <c r="L75" s="1">
        <v>124.33333333333331</v>
      </c>
      <c r="M75">
        <v>74</v>
      </c>
      <c r="N75">
        <v>123</v>
      </c>
      <c r="O75">
        <v>28</v>
      </c>
      <c r="P75">
        <v>38</v>
      </c>
      <c r="Q75">
        <v>1</v>
      </c>
      <c r="R75">
        <v>538</v>
      </c>
      <c r="S75">
        <v>0</v>
      </c>
      <c r="T75">
        <v>538</v>
      </c>
      <c r="U75" s="1">
        <v>0</v>
      </c>
      <c r="V75">
        <v>0</v>
      </c>
      <c r="W75">
        <v>0</v>
      </c>
      <c r="X75">
        <v>0</v>
      </c>
      <c r="Y75" s="9">
        <v>5.3565683646112605</v>
      </c>
      <c r="AA75" t="str">
        <f t="shared" si="4"/>
        <v>5</v>
      </c>
      <c r="AB75" t="str">
        <f t="shared" si="5"/>
        <v>26</v>
      </c>
      <c r="AC75">
        <f t="shared" si="6"/>
        <v>88</v>
      </c>
      <c r="AD75" t="b">
        <f t="shared" si="7"/>
        <v>1</v>
      </c>
    </row>
    <row r="76" spans="1:30" ht="15">
      <c r="A76" t="s">
        <v>495</v>
      </c>
      <c r="B76" t="s">
        <v>494</v>
      </c>
      <c r="C76" t="str">
        <f>VLOOKUP(A76,'[1]TBL-Rosters (16).csv'!$A$2:$E$2007,5,FALSE)</f>
        <v>COL</v>
      </c>
      <c r="D76" s="10" t="s">
        <v>4</v>
      </c>
      <c r="E76" s="10" t="s">
        <v>1</v>
      </c>
      <c r="F76" s="10" t="s">
        <v>7</v>
      </c>
      <c r="G76" s="10">
        <v>-33</v>
      </c>
      <c r="H76" s="10" t="s">
        <v>70</v>
      </c>
      <c r="I76" s="10" t="s">
        <v>1</v>
      </c>
      <c r="J76">
        <v>18</v>
      </c>
      <c r="K76">
        <v>18</v>
      </c>
      <c r="L76" s="1">
        <v>89.66666666666667</v>
      </c>
      <c r="M76">
        <v>45</v>
      </c>
      <c r="N76">
        <v>88</v>
      </c>
      <c r="O76">
        <v>19</v>
      </c>
      <c r="P76">
        <v>27</v>
      </c>
      <c r="Q76">
        <v>0</v>
      </c>
      <c r="R76">
        <v>379</v>
      </c>
      <c r="S76">
        <v>0</v>
      </c>
      <c r="T76">
        <v>379</v>
      </c>
      <c r="U76" s="1">
        <v>0</v>
      </c>
      <c r="V76">
        <v>0</v>
      </c>
      <c r="W76">
        <v>0</v>
      </c>
      <c r="X76">
        <v>0</v>
      </c>
      <c r="Y76" s="9">
        <v>4.5167286245353155</v>
      </c>
      <c r="AA76" t="str">
        <f t="shared" si="4"/>
        <v>7</v>
      </c>
      <c r="AB76" t="str">
        <f t="shared" si="5"/>
        <v>23</v>
      </c>
      <c r="AC76">
        <f t="shared" si="6"/>
        <v>64</v>
      </c>
      <c r="AD76" t="b">
        <f t="shared" si="7"/>
        <v>1</v>
      </c>
    </row>
    <row r="77" spans="1:30" ht="15">
      <c r="A77" t="s">
        <v>211</v>
      </c>
      <c r="B77" t="s">
        <v>205</v>
      </c>
      <c r="C77" t="str">
        <f>VLOOKUP(A77,'[1]TBL-Rosters (16).csv'!$A$2:$E$2007,5,FALSE)</f>
        <v>COL</v>
      </c>
      <c r="D77" s="10" t="s">
        <v>39</v>
      </c>
      <c r="E77" s="10" t="s">
        <v>1</v>
      </c>
      <c r="F77" s="10" t="s">
        <v>34</v>
      </c>
      <c r="G77" s="10">
        <v>-15</v>
      </c>
      <c r="H77" s="10" t="s">
        <v>19</v>
      </c>
      <c r="I77" s="10" t="s">
        <v>8</v>
      </c>
      <c r="J77">
        <v>18</v>
      </c>
      <c r="K77">
        <v>17</v>
      </c>
      <c r="L77" s="1">
        <v>91</v>
      </c>
      <c r="M77">
        <v>41</v>
      </c>
      <c r="N77">
        <v>76</v>
      </c>
      <c r="O77">
        <v>14</v>
      </c>
      <c r="P77">
        <v>25</v>
      </c>
      <c r="Q77">
        <v>1</v>
      </c>
      <c r="R77">
        <v>372</v>
      </c>
      <c r="S77">
        <v>0</v>
      </c>
      <c r="T77">
        <v>372</v>
      </c>
      <c r="U77" s="1">
        <v>1</v>
      </c>
      <c r="V77">
        <v>0</v>
      </c>
      <c r="W77">
        <v>1</v>
      </c>
      <c r="X77">
        <v>4</v>
      </c>
      <c r="Y77" s="9">
        <v>4.054945054945055</v>
      </c>
      <c r="AA77" t="str">
        <f t="shared" si="4"/>
        <v>10</v>
      </c>
      <c r="AB77" t="str">
        <f t="shared" si="5"/>
        <v>22/6*</v>
      </c>
      <c r="AC77">
        <f t="shared" si="6"/>
        <v>46</v>
      </c>
      <c r="AD77" t="b">
        <f t="shared" si="7"/>
        <v>1</v>
      </c>
    </row>
    <row r="78" spans="1:30" ht="15">
      <c r="A78" t="s">
        <v>362</v>
      </c>
      <c r="B78" t="s">
        <v>353</v>
      </c>
      <c r="C78" t="str">
        <f>VLOOKUP(A78,'[1]TBL-Rosters (16).csv'!$A$2:$E$2007,5,FALSE)</f>
        <v>COL</v>
      </c>
      <c r="D78" s="10" t="s">
        <v>30</v>
      </c>
      <c r="E78" s="10" t="s">
        <v>1</v>
      </c>
      <c r="F78" s="10" t="s">
        <v>22</v>
      </c>
      <c r="G78" s="10" t="s">
        <v>116</v>
      </c>
      <c r="H78" s="10" t="s">
        <v>19</v>
      </c>
      <c r="I78" s="10" t="s">
        <v>1</v>
      </c>
      <c r="J78">
        <v>15</v>
      </c>
      <c r="K78">
        <v>15</v>
      </c>
      <c r="L78" s="1">
        <v>78.66666666666667</v>
      </c>
      <c r="M78">
        <v>34</v>
      </c>
      <c r="N78">
        <v>77</v>
      </c>
      <c r="O78">
        <v>9</v>
      </c>
      <c r="P78">
        <v>23</v>
      </c>
      <c r="Q78">
        <v>0</v>
      </c>
      <c r="R78">
        <v>337</v>
      </c>
      <c r="S78">
        <v>337</v>
      </c>
      <c r="T78">
        <v>0</v>
      </c>
      <c r="U78" s="1">
        <v>0</v>
      </c>
      <c r="V78">
        <v>0</v>
      </c>
      <c r="W78">
        <v>0</v>
      </c>
      <c r="X78">
        <v>0</v>
      </c>
      <c r="Y78" s="9">
        <v>3.889830508474576</v>
      </c>
      <c r="AA78" t="str">
        <f t="shared" si="4"/>
        <v>9</v>
      </c>
      <c r="AB78" t="str">
        <f t="shared" si="5"/>
        <v>22</v>
      </c>
      <c r="AC78">
        <f t="shared" si="6"/>
        <v>29</v>
      </c>
      <c r="AD78" t="b">
        <f t="shared" si="7"/>
        <v>1</v>
      </c>
    </row>
    <row r="79" spans="1:30" ht="15">
      <c r="A79" t="s">
        <v>587</v>
      </c>
      <c r="B79" t="s">
        <v>584</v>
      </c>
      <c r="C79" t="str">
        <f>VLOOKUP(A79,'[1]TBL-Rosters (16).csv'!$A$2:$E$2007,5,FALSE)</f>
        <v>COL</v>
      </c>
      <c r="D79" s="10" t="s">
        <v>1</v>
      </c>
      <c r="E79" s="10" t="s">
        <v>95</v>
      </c>
      <c r="F79" s="10" t="s">
        <v>48</v>
      </c>
      <c r="G79" s="10">
        <v>-24</v>
      </c>
      <c r="H79" s="10" t="s">
        <v>39</v>
      </c>
      <c r="I79" s="10" t="s">
        <v>8</v>
      </c>
      <c r="J79">
        <v>53</v>
      </c>
      <c r="K79">
        <v>5</v>
      </c>
      <c r="L79" s="1">
        <v>52.333333333333336</v>
      </c>
      <c r="M79">
        <v>27</v>
      </c>
      <c r="N79">
        <v>44</v>
      </c>
      <c r="O79">
        <v>10</v>
      </c>
      <c r="P79">
        <v>20</v>
      </c>
      <c r="Q79">
        <v>1</v>
      </c>
      <c r="R79">
        <v>229</v>
      </c>
      <c r="S79">
        <v>0</v>
      </c>
      <c r="T79">
        <v>229</v>
      </c>
      <c r="U79" s="1">
        <v>44.66666666666668</v>
      </c>
      <c r="V79">
        <v>14</v>
      </c>
      <c r="W79">
        <v>30</v>
      </c>
      <c r="X79">
        <v>188</v>
      </c>
      <c r="Y79" s="9">
        <v>4.643312101910828</v>
      </c>
      <c r="AA79" t="str">
        <f t="shared" si="4"/>
        <v>9*</v>
      </c>
      <c r="AB79" t="str">
        <f t="shared" si="5"/>
        <v>10/6*</v>
      </c>
      <c r="AC79">
        <f t="shared" si="6"/>
        <v>14</v>
      </c>
      <c r="AD79" t="b">
        <f t="shared" si="7"/>
        <v>1</v>
      </c>
    </row>
    <row r="80" spans="1:30" ht="15">
      <c r="A80" t="s">
        <v>363</v>
      </c>
      <c r="B80" t="s">
        <v>353</v>
      </c>
      <c r="C80" t="str">
        <f>VLOOKUP(A80,'[1]TBL-Rosters (16).csv'!$A$2:$E$2007,5,FALSE)</f>
        <v>COL</v>
      </c>
      <c r="D80" s="10" t="s">
        <v>1</v>
      </c>
      <c r="E80" s="10" t="s">
        <v>85</v>
      </c>
      <c r="F80" s="10" t="s">
        <v>65</v>
      </c>
      <c r="G80" s="10" t="s">
        <v>88</v>
      </c>
      <c r="H80" s="10" t="s">
        <v>16</v>
      </c>
      <c r="I80" s="10" t="s">
        <v>4</v>
      </c>
      <c r="J80">
        <v>52</v>
      </c>
      <c r="K80">
        <v>4</v>
      </c>
      <c r="L80" s="1">
        <v>69.66666666666667</v>
      </c>
      <c r="M80">
        <v>23</v>
      </c>
      <c r="N80">
        <v>69</v>
      </c>
      <c r="O80">
        <v>7</v>
      </c>
      <c r="P80">
        <v>20</v>
      </c>
      <c r="Q80">
        <v>2</v>
      </c>
      <c r="R80">
        <v>297</v>
      </c>
      <c r="S80">
        <v>297</v>
      </c>
      <c r="T80">
        <v>0</v>
      </c>
      <c r="U80" s="1">
        <v>57</v>
      </c>
      <c r="V80">
        <v>16</v>
      </c>
      <c r="W80">
        <v>57</v>
      </c>
      <c r="X80">
        <v>241</v>
      </c>
      <c r="Y80" s="9">
        <v>2.9712918660287078</v>
      </c>
      <c r="AA80" t="str">
        <f t="shared" si="4"/>
        <v>10*</v>
      </c>
      <c r="AB80" t="str">
        <f t="shared" si="5"/>
        <v>14/7*</v>
      </c>
      <c r="AC80">
        <f t="shared" si="6"/>
        <v>9</v>
      </c>
      <c r="AD80" t="b">
        <f t="shared" si="7"/>
        <v>1</v>
      </c>
    </row>
    <row r="81" spans="1:30" ht="15">
      <c r="A81" t="s">
        <v>427</v>
      </c>
      <c r="B81" t="s">
        <v>426</v>
      </c>
      <c r="C81" t="str">
        <f>VLOOKUP(A81,'[1]TBL-Rosters (16).csv'!$A$2:$E$2007,5,FALSE)</f>
        <v>COL</v>
      </c>
      <c r="D81" s="10" t="s">
        <v>1</v>
      </c>
      <c r="E81" s="10" t="s">
        <v>42</v>
      </c>
      <c r="F81" s="10" t="s">
        <v>97</v>
      </c>
      <c r="G81" s="10" t="s">
        <v>63</v>
      </c>
      <c r="H81" s="10" t="s">
        <v>8</v>
      </c>
      <c r="I81" s="10" t="s">
        <v>27</v>
      </c>
      <c r="J81">
        <v>27</v>
      </c>
      <c r="K81">
        <v>4</v>
      </c>
      <c r="L81" s="1">
        <v>25.666666666666664</v>
      </c>
      <c r="M81">
        <v>7</v>
      </c>
      <c r="N81">
        <v>16</v>
      </c>
      <c r="O81">
        <v>2</v>
      </c>
      <c r="P81">
        <v>9</v>
      </c>
      <c r="Q81">
        <v>1</v>
      </c>
      <c r="R81">
        <v>101</v>
      </c>
      <c r="S81">
        <v>0</v>
      </c>
      <c r="T81">
        <v>101</v>
      </c>
      <c r="U81" s="1">
        <v>20</v>
      </c>
      <c r="V81">
        <v>6</v>
      </c>
      <c r="W81">
        <v>10</v>
      </c>
      <c r="X81">
        <v>79</v>
      </c>
      <c r="Y81" s="9">
        <v>2.4545454545454546</v>
      </c>
      <c r="AA81" t="str">
        <f t="shared" si="4"/>
        <v>18*</v>
      </c>
      <c r="AB81" t="str">
        <f t="shared" si="5"/>
        <v>6/5*</v>
      </c>
      <c r="AC81">
        <f t="shared" si="6"/>
        <v>5</v>
      </c>
      <c r="AD81" t="b">
        <f t="shared" si="7"/>
        <v>1</v>
      </c>
    </row>
    <row r="82" spans="1:30" ht="15">
      <c r="A82" t="s">
        <v>554</v>
      </c>
      <c r="B82" t="s">
        <v>548</v>
      </c>
      <c r="C82" t="str">
        <f>VLOOKUP(A82,'[1]TBL-Rosters (16).csv'!$A$2:$E$2007,5,FALSE)</f>
        <v>COL</v>
      </c>
      <c r="D82" s="10" t="s">
        <v>1</v>
      </c>
      <c r="E82" s="10" t="s">
        <v>2</v>
      </c>
      <c r="F82" s="10" t="s">
        <v>58</v>
      </c>
      <c r="G82" s="10">
        <v>-33</v>
      </c>
      <c r="H82" s="10" t="s">
        <v>39</v>
      </c>
      <c r="I82" s="10" t="s">
        <v>4</v>
      </c>
      <c r="J82">
        <v>29</v>
      </c>
      <c r="K82">
        <v>1</v>
      </c>
      <c r="L82" s="1">
        <v>29.666666666666664</v>
      </c>
      <c r="M82">
        <v>21</v>
      </c>
      <c r="N82">
        <v>45</v>
      </c>
      <c r="O82">
        <v>7</v>
      </c>
      <c r="P82">
        <v>8</v>
      </c>
      <c r="Q82">
        <v>2</v>
      </c>
      <c r="R82">
        <v>141</v>
      </c>
      <c r="S82">
        <v>0</v>
      </c>
      <c r="T82">
        <v>141</v>
      </c>
      <c r="U82" s="1">
        <v>28.666666666666664</v>
      </c>
      <c r="V82">
        <v>20</v>
      </c>
      <c r="W82">
        <v>44</v>
      </c>
      <c r="X82">
        <v>137</v>
      </c>
      <c r="Y82" s="9">
        <v>6.370786516853933</v>
      </c>
      <c r="AA82" t="str">
        <f t="shared" si="4"/>
        <v>1*</v>
      </c>
      <c r="AB82" t="str">
        <f t="shared" si="5"/>
        <v>10/7*</v>
      </c>
      <c r="AC82">
        <f t="shared" si="6"/>
        <v>1</v>
      </c>
      <c r="AD82" t="b">
        <f t="shared" si="7"/>
        <v>1</v>
      </c>
    </row>
    <row r="83" spans="1:30" ht="15">
      <c r="A83" t="s">
        <v>40</v>
      </c>
      <c r="C83" t="str">
        <f>VLOOKUP(A83,'[1]TBL-Rosters (16).csv'!$A$2:$E$2007,5,FALSE)</f>
        <v>COL</v>
      </c>
      <c r="D83" s="10" t="s">
        <v>1</v>
      </c>
      <c r="E83" s="10" t="s">
        <v>42</v>
      </c>
      <c r="F83" s="10">
        <v>-31</v>
      </c>
      <c r="G83" s="10" t="s">
        <v>43</v>
      </c>
      <c r="H83" s="10" t="s">
        <v>1</v>
      </c>
      <c r="I83" s="10" t="s">
        <v>8</v>
      </c>
      <c r="J83">
        <v>25</v>
      </c>
      <c r="K83">
        <v>0</v>
      </c>
      <c r="L83" s="1">
        <v>23</v>
      </c>
      <c r="M83">
        <v>4</v>
      </c>
      <c r="N83">
        <v>19</v>
      </c>
      <c r="O83">
        <v>1</v>
      </c>
      <c r="P83">
        <v>12</v>
      </c>
      <c r="Q83">
        <v>2</v>
      </c>
      <c r="R83">
        <v>98</v>
      </c>
      <c r="S83">
        <v>0</v>
      </c>
      <c r="T83">
        <v>98</v>
      </c>
      <c r="U83" s="1">
        <v>23</v>
      </c>
      <c r="V83">
        <v>4</v>
      </c>
      <c r="W83">
        <v>19</v>
      </c>
      <c r="X83">
        <v>98</v>
      </c>
      <c r="Y83" s="9">
        <v>1.565217391304348</v>
      </c>
      <c r="AA83" t="str">
        <f t="shared" si="4"/>
        <v>18*</v>
      </c>
      <c r="AB83" t="str">
        <f t="shared" si="5"/>
        <v>6*</v>
      </c>
      <c r="AC83">
        <f t="shared" si="6"/>
        <v>0</v>
      </c>
      <c r="AD83" t="b">
        <f t="shared" si="7"/>
        <v>1</v>
      </c>
    </row>
    <row r="84" spans="1:30" ht="15">
      <c r="A84" t="s">
        <v>44</v>
      </c>
      <c r="C84" t="str">
        <f>VLOOKUP(A84,'[1]TBL-Rosters (16).csv'!$A$2:$E$2007,5,FALSE)</f>
        <v>COL</v>
      </c>
      <c r="D84" s="10" t="s">
        <v>1</v>
      </c>
      <c r="E84" s="10" t="s">
        <v>45</v>
      </c>
      <c r="F84" s="10" t="s">
        <v>46</v>
      </c>
      <c r="G84" s="10">
        <v>-15</v>
      </c>
      <c r="H84" s="10" t="s">
        <v>1</v>
      </c>
      <c r="I84" s="10" t="s">
        <v>8</v>
      </c>
      <c r="J84">
        <v>13</v>
      </c>
      <c r="K84">
        <v>0</v>
      </c>
      <c r="L84" s="1">
        <v>12</v>
      </c>
      <c r="M84">
        <v>2</v>
      </c>
      <c r="N84">
        <v>12</v>
      </c>
      <c r="O84">
        <v>2</v>
      </c>
      <c r="P84">
        <v>4</v>
      </c>
      <c r="Q84">
        <v>0</v>
      </c>
      <c r="R84">
        <v>50</v>
      </c>
      <c r="S84">
        <v>50</v>
      </c>
      <c r="T84">
        <v>0</v>
      </c>
      <c r="U84" s="1">
        <v>12</v>
      </c>
      <c r="V84">
        <v>2</v>
      </c>
      <c r="W84">
        <v>12</v>
      </c>
      <c r="X84">
        <v>50</v>
      </c>
      <c r="Y84" s="9">
        <v>1.5</v>
      </c>
      <c r="AA84" t="str">
        <f t="shared" si="4"/>
        <v>12*</v>
      </c>
      <c r="AB84" t="str">
        <f t="shared" si="5"/>
        <v>6*</v>
      </c>
      <c r="AC84">
        <f t="shared" si="6"/>
        <v>0</v>
      </c>
      <c r="AD84" t="b">
        <f t="shared" si="7"/>
        <v>1</v>
      </c>
    </row>
    <row r="85" spans="1:30" ht="15">
      <c r="A85" t="s">
        <v>47</v>
      </c>
      <c r="C85" t="str">
        <f>VLOOKUP(A85,'[1]TBL-Rosters (16).csv'!$A$2:$E$2007,5,FALSE)</f>
        <v>COL</v>
      </c>
      <c r="D85" s="10" t="s">
        <v>1</v>
      </c>
      <c r="E85" s="10" t="s">
        <v>2</v>
      </c>
      <c r="F85" s="10" t="s">
        <v>48</v>
      </c>
      <c r="G85" s="10">
        <v>-11</v>
      </c>
      <c r="H85" s="10" t="s">
        <v>1</v>
      </c>
      <c r="I85" s="10" t="s">
        <v>4</v>
      </c>
      <c r="J85">
        <v>13</v>
      </c>
      <c r="K85">
        <v>0</v>
      </c>
      <c r="L85" s="1">
        <v>13</v>
      </c>
      <c r="M85">
        <v>9</v>
      </c>
      <c r="N85">
        <v>15</v>
      </c>
      <c r="O85">
        <v>2</v>
      </c>
      <c r="P85">
        <v>6</v>
      </c>
      <c r="Q85">
        <v>1</v>
      </c>
      <c r="R85">
        <v>61</v>
      </c>
      <c r="S85">
        <v>0</v>
      </c>
      <c r="T85">
        <v>61</v>
      </c>
      <c r="U85" s="1">
        <v>13</v>
      </c>
      <c r="V85">
        <v>9</v>
      </c>
      <c r="W85">
        <v>15</v>
      </c>
      <c r="X85">
        <v>61</v>
      </c>
      <c r="Y85" s="9">
        <v>6.230769230769231</v>
      </c>
      <c r="AA85" t="str">
        <f t="shared" si="4"/>
        <v>1*</v>
      </c>
      <c r="AB85" t="str">
        <f t="shared" si="5"/>
        <v>7*</v>
      </c>
      <c r="AC85">
        <f t="shared" si="6"/>
        <v>0</v>
      </c>
      <c r="AD85" t="b">
        <f t="shared" si="7"/>
        <v>1</v>
      </c>
    </row>
    <row r="86" spans="1:30" ht="15">
      <c r="A86" t="s">
        <v>654</v>
      </c>
      <c r="B86" t="s">
        <v>655</v>
      </c>
      <c r="C86" t="str">
        <f>VLOOKUP(A86,'[1]TBL-Rosters (16).csv'!$A$2:$E$2007,5,FALSE)</f>
        <v>COL</v>
      </c>
      <c r="D86" s="10" t="s">
        <v>1</v>
      </c>
      <c r="E86" s="10" t="s">
        <v>42</v>
      </c>
      <c r="F86" s="10">
        <v>-62</v>
      </c>
      <c r="G86" s="10" t="s">
        <v>51</v>
      </c>
      <c r="H86" s="10" t="s">
        <v>1</v>
      </c>
      <c r="I86" s="10" t="s">
        <v>8</v>
      </c>
      <c r="J86">
        <v>55</v>
      </c>
      <c r="K86">
        <v>0</v>
      </c>
      <c r="L86" s="1">
        <v>56</v>
      </c>
      <c r="M86">
        <v>17</v>
      </c>
      <c r="N86">
        <v>36</v>
      </c>
      <c r="O86">
        <v>5</v>
      </c>
      <c r="P86">
        <v>33</v>
      </c>
      <c r="Q86">
        <v>0</v>
      </c>
      <c r="R86">
        <v>234</v>
      </c>
      <c r="S86">
        <v>157</v>
      </c>
      <c r="T86">
        <v>77</v>
      </c>
      <c r="U86" s="1">
        <v>56</v>
      </c>
      <c r="V86">
        <v>17</v>
      </c>
      <c r="W86">
        <v>36</v>
      </c>
      <c r="X86">
        <v>234</v>
      </c>
      <c r="Y86" s="9">
        <v>2.732142857142857</v>
      </c>
      <c r="AA86" t="str">
        <f t="shared" si="4"/>
        <v>18*</v>
      </c>
      <c r="AB86" t="str">
        <f t="shared" si="5"/>
        <v>6*</v>
      </c>
      <c r="AC86">
        <f t="shared" si="6"/>
        <v>0</v>
      </c>
      <c r="AD86" t="b">
        <f t="shared" si="7"/>
        <v>1</v>
      </c>
    </row>
    <row r="87" spans="1:30" ht="15">
      <c r="A87" t="s">
        <v>708</v>
      </c>
      <c r="B87" t="s">
        <v>705</v>
      </c>
      <c r="C87" t="str">
        <f>VLOOKUP(A87,'[1]TBL-Rosters (16).csv'!$A$2:$E$2007,5,FALSE)</f>
        <v>COL</v>
      </c>
      <c r="D87" s="10" t="s">
        <v>1</v>
      </c>
      <c r="E87" s="10" t="s">
        <v>45</v>
      </c>
      <c r="F87" s="10">
        <v>-13</v>
      </c>
      <c r="G87" s="10">
        <v>-21</v>
      </c>
      <c r="H87" s="10" t="s">
        <v>1</v>
      </c>
      <c r="I87" s="10" t="s">
        <v>8</v>
      </c>
      <c r="J87">
        <v>34</v>
      </c>
      <c r="K87">
        <v>0</v>
      </c>
      <c r="L87" s="1">
        <v>35.66666666666668</v>
      </c>
      <c r="M87">
        <v>16</v>
      </c>
      <c r="N87">
        <v>28</v>
      </c>
      <c r="O87">
        <v>6</v>
      </c>
      <c r="P87">
        <v>14</v>
      </c>
      <c r="Q87">
        <v>1</v>
      </c>
      <c r="R87">
        <v>148</v>
      </c>
      <c r="S87">
        <v>0</v>
      </c>
      <c r="T87">
        <v>148</v>
      </c>
      <c r="U87" s="1">
        <v>35.66666666666668</v>
      </c>
      <c r="V87">
        <v>16</v>
      </c>
      <c r="W87">
        <v>28</v>
      </c>
      <c r="X87">
        <v>148</v>
      </c>
      <c r="Y87" s="9">
        <v>4.037383177570092</v>
      </c>
      <c r="AA87" t="str">
        <f t="shared" si="4"/>
        <v>12*</v>
      </c>
      <c r="AB87" t="str">
        <f t="shared" si="5"/>
        <v>6*</v>
      </c>
      <c r="AC87">
        <f t="shared" si="6"/>
        <v>0</v>
      </c>
      <c r="AD87" t="b">
        <f t="shared" si="7"/>
        <v>1</v>
      </c>
    </row>
    <row r="88" spans="1:30" ht="15">
      <c r="A88" t="s">
        <v>493</v>
      </c>
      <c r="B88" t="s">
        <v>494</v>
      </c>
      <c r="C88" t="str">
        <f>VLOOKUP(A88,'[1]TBL-Rosters (16).csv'!$A$2:$E$2007,5,FALSE)</f>
        <v>COL</v>
      </c>
      <c r="D88" s="10" t="s">
        <v>1</v>
      </c>
      <c r="E88" s="10" t="s">
        <v>95</v>
      </c>
      <c r="F88" s="10">
        <v>-21</v>
      </c>
      <c r="G88" s="10">
        <v>-32</v>
      </c>
      <c r="H88" s="10" t="s">
        <v>1</v>
      </c>
      <c r="I88" s="10" t="s">
        <v>8</v>
      </c>
      <c r="J88">
        <v>60</v>
      </c>
      <c r="K88">
        <v>0</v>
      </c>
      <c r="L88" s="1">
        <v>58</v>
      </c>
      <c r="M88">
        <v>36</v>
      </c>
      <c r="N88">
        <v>45</v>
      </c>
      <c r="O88">
        <v>12</v>
      </c>
      <c r="P88">
        <v>24</v>
      </c>
      <c r="Q88">
        <v>1</v>
      </c>
      <c r="R88">
        <v>243</v>
      </c>
      <c r="S88">
        <v>0</v>
      </c>
      <c r="T88">
        <v>243</v>
      </c>
      <c r="U88" s="1">
        <v>58</v>
      </c>
      <c r="V88">
        <v>36</v>
      </c>
      <c r="W88">
        <v>45</v>
      </c>
      <c r="X88">
        <v>243</v>
      </c>
      <c r="Y88" s="9">
        <v>5.586206896551724</v>
      </c>
      <c r="AA88" t="str">
        <f t="shared" si="4"/>
        <v>9*</v>
      </c>
      <c r="AB88" t="str">
        <f t="shared" si="5"/>
        <v>6*</v>
      </c>
      <c r="AC88">
        <f t="shared" si="6"/>
        <v>0</v>
      </c>
      <c r="AD88" t="b">
        <f t="shared" si="7"/>
        <v>1</v>
      </c>
    </row>
    <row r="89" spans="1:30" ht="15">
      <c r="A89" t="s">
        <v>302</v>
      </c>
      <c r="B89" t="s">
        <v>301</v>
      </c>
      <c r="C89" t="str">
        <f>VLOOKUP(A89,'[1]TBL-Rosters (16).csv'!$A$2:$E$2007,5,FALSE)</f>
        <v>COL</v>
      </c>
      <c r="D89" s="10" t="s">
        <v>1</v>
      </c>
      <c r="E89" s="10" t="s">
        <v>115</v>
      </c>
      <c r="F89" s="10">
        <v>-24</v>
      </c>
      <c r="G89" s="10">
        <v>-43</v>
      </c>
      <c r="H89" s="10" t="s">
        <v>1</v>
      </c>
      <c r="I89" s="10" t="s">
        <v>8</v>
      </c>
      <c r="J89">
        <v>36</v>
      </c>
      <c r="K89">
        <v>0</v>
      </c>
      <c r="L89" s="1">
        <v>31.666666666666664</v>
      </c>
      <c r="M89">
        <v>21</v>
      </c>
      <c r="N89">
        <v>33</v>
      </c>
      <c r="O89">
        <v>8</v>
      </c>
      <c r="P89">
        <v>16</v>
      </c>
      <c r="Q89">
        <v>2</v>
      </c>
      <c r="R89">
        <v>142</v>
      </c>
      <c r="S89">
        <v>0</v>
      </c>
      <c r="T89">
        <v>142</v>
      </c>
      <c r="U89" s="1">
        <v>31.666666666666664</v>
      </c>
      <c r="V89">
        <v>21</v>
      </c>
      <c r="W89">
        <v>33</v>
      </c>
      <c r="X89">
        <v>142</v>
      </c>
      <c r="Y89" s="9">
        <v>5.968421052631579</v>
      </c>
      <c r="AA89" t="str">
        <f t="shared" si="4"/>
        <v>4*</v>
      </c>
      <c r="AB89" t="str">
        <f t="shared" si="5"/>
        <v>6*</v>
      </c>
      <c r="AC89">
        <f t="shared" si="6"/>
        <v>0</v>
      </c>
      <c r="AD89" t="b">
        <f t="shared" si="7"/>
        <v>1</v>
      </c>
    </row>
    <row r="90" spans="1:30" ht="15">
      <c r="A90" t="s">
        <v>588</v>
      </c>
      <c r="B90" t="s">
        <v>584</v>
      </c>
      <c r="C90" t="str">
        <f>VLOOKUP(A90,'[1]TBL-Rosters (16).csv'!$A$2:$E$2007,5,FALSE)</f>
        <v>COL</v>
      </c>
      <c r="D90" s="10" t="s">
        <v>1</v>
      </c>
      <c r="E90" s="10" t="s">
        <v>215</v>
      </c>
      <c r="F90" s="10" t="s">
        <v>7</v>
      </c>
      <c r="G90" s="10">
        <v>-15</v>
      </c>
      <c r="H90" s="10" t="s">
        <v>1</v>
      </c>
      <c r="I90" s="10" t="s">
        <v>8</v>
      </c>
      <c r="J90">
        <v>54</v>
      </c>
      <c r="K90">
        <v>0</v>
      </c>
      <c r="L90" s="1">
        <v>51.66666666666668</v>
      </c>
      <c r="M90">
        <v>19</v>
      </c>
      <c r="N90">
        <v>40</v>
      </c>
      <c r="O90">
        <v>8</v>
      </c>
      <c r="P90">
        <v>16</v>
      </c>
      <c r="Q90">
        <v>1</v>
      </c>
      <c r="R90">
        <v>210</v>
      </c>
      <c r="S90">
        <v>0</v>
      </c>
      <c r="T90">
        <v>210</v>
      </c>
      <c r="U90" s="1">
        <v>51.66666666666668</v>
      </c>
      <c r="V90">
        <v>19</v>
      </c>
      <c r="W90">
        <v>40</v>
      </c>
      <c r="X90">
        <v>210</v>
      </c>
      <c r="Y90" s="9">
        <v>3.309677419354838</v>
      </c>
      <c r="AA90" t="str">
        <f t="shared" si="4"/>
        <v>13*</v>
      </c>
      <c r="AB90" t="str">
        <f t="shared" si="5"/>
        <v>6*</v>
      </c>
      <c r="AC90">
        <f t="shared" si="6"/>
        <v>0</v>
      </c>
      <c r="AD90" t="b">
        <f t="shared" si="7"/>
        <v>1</v>
      </c>
    </row>
    <row r="91" spans="1:30" ht="15">
      <c r="A91" t="s">
        <v>49</v>
      </c>
      <c r="C91" t="str">
        <f>VLOOKUP(A91,'[1]TBL-Rosters (16).csv'!$A$2:$E$2007,5,FALSE)</f>
        <v>COL</v>
      </c>
      <c r="D91" s="10" t="s">
        <v>1</v>
      </c>
      <c r="E91" s="10" t="s">
        <v>2</v>
      </c>
      <c r="F91" s="10">
        <v>-44</v>
      </c>
      <c r="G91" s="10">
        <v>-44</v>
      </c>
      <c r="H91" s="10" t="s">
        <v>1</v>
      </c>
      <c r="I91" s="10" t="s">
        <v>24</v>
      </c>
      <c r="J91">
        <v>8</v>
      </c>
      <c r="K91">
        <v>0</v>
      </c>
      <c r="L91" s="1">
        <v>16.666666666666664</v>
      </c>
      <c r="M91">
        <v>18</v>
      </c>
      <c r="N91">
        <v>23</v>
      </c>
      <c r="O91">
        <v>5</v>
      </c>
      <c r="P91">
        <v>10</v>
      </c>
      <c r="Q91">
        <v>0</v>
      </c>
      <c r="R91">
        <v>85</v>
      </c>
      <c r="S91">
        <v>0</v>
      </c>
      <c r="T91">
        <v>85</v>
      </c>
      <c r="U91" s="1">
        <v>16.666666666666664</v>
      </c>
      <c r="V91">
        <v>18</v>
      </c>
      <c r="W91">
        <v>23</v>
      </c>
      <c r="X91">
        <v>85</v>
      </c>
      <c r="Y91" s="9">
        <v>9.72</v>
      </c>
      <c r="AA91" t="str">
        <f t="shared" si="4"/>
        <v>1*</v>
      </c>
      <c r="AB91" t="str">
        <f t="shared" si="5"/>
        <v>13*</v>
      </c>
      <c r="AC91">
        <f t="shared" si="6"/>
        <v>0</v>
      </c>
      <c r="AD91" t="b">
        <f t="shared" si="7"/>
        <v>1</v>
      </c>
    </row>
    <row r="92" spans="1:30" ht="15">
      <c r="A92" t="s">
        <v>574</v>
      </c>
      <c r="B92" t="s">
        <v>567</v>
      </c>
      <c r="C92" t="str">
        <f>VLOOKUP(A92,'[1]TBL-Rosters (16).csv'!$A$2:$E$2007,5,FALSE)</f>
        <v>COL</v>
      </c>
      <c r="D92" s="10" t="s">
        <v>1</v>
      </c>
      <c r="E92" s="10" t="s">
        <v>2</v>
      </c>
      <c r="F92" s="10" t="s">
        <v>3</v>
      </c>
      <c r="G92" s="10" t="s">
        <v>3</v>
      </c>
      <c r="H92" s="10" t="s">
        <v>1</v>
      </c>
      <c r="I92" s="10" t="s">
        <v>4</v>
      </c>
      <c r="J92">
        <v>3</v>
      </c>
      <c r="K92">
        <v>0</v>
      </c>
      <c r="L92" s="1">
        <v>3</v>
      </c>
      <c r="M92">
        <v>5</v>
      </c>
      <c r="N92">
        <v>8</v>
      </c>
      <c r="O92">
        <v>0</v>
      </c>
      <c r="P92">
        <v>0</v>
      </c>
      <c r="Q92">
        <v>0</v>
      </c>
      <c r="R92">
        <v>16</v>
      </c>
      <c r="S92">
        <v>0</v>
      </c>
      <c r="T92">
        <v>16</v>
      </c>
      <c r="U92" s="1">
        <v>3</v>
      </c>
      <c r="V92">
        <v>5</v>
      </c>
      <c r="W92">
        <v>8</v>
      </c>
      <c r="X92">
        <v>16</v>
      </c>
      <c r="Y92" s="9">
        <v>15</v>
      </c>
      <c r="AA92" t="str">
        <f t="shared" si="4"/>
        <v>1*</v>
      </c>
      <c r="AB92" t="str">
        <f t="shared" si="5"/>
        <v>7*</v>
      </c>
      <c r="AC92">
        <f t="shared" si="6"/>
        <v>0</v>
      </c>
      <c r="AD92" t="b">
        <f t="shared" si="7"/>
        <v>1</v>
      </c>
    </row>
    <row r="93" spans="1:30" ht="15">
      <c r="A93" t="s">
        <v>485</v>
      </c>
      <c r="B93" t="s">
        <v>478</v>
      </c>
      <c r="C93" t="str">
        <f>VLOOKUP(A93,'[1]TBL-Rosters (16).csv'!$A$2:$E$2007,5,FALSE)</f>
        <v>COL</v>
      </c>
      <c r="D93" s="10" t="s">
        <v>1</v>
      </c>
      <c r="E93" s="10" t="s">
        <v>85</v>
      </c>
      <c r="F93" s="10" t="s">
        <v>145</v>
      </c>
      <c r="G93" s="10" t="s">
        <v>17</v>
      </c>
      <c r="H93" s="10" t="s">
        <v>1</v>
      </c>
      <c r="I93" s="10" t="s">
        <v>8</v>
      </c>
      <c r="J93">
        <v>40</v>
      </c>
      <c r="K93">
        <v>0</v>
      </c>
      <c r="L93" s="1">
        <v>40.333333333333336</v>
      </c>
      <c r="M93">
        <v>15</v>
      </c>
      <c r="N93">
        <v>38</v>
      </c>
      <c r="O93">
        <v>4</v>
      </c>
      <c r="P93">
        <v>8</v>
      </c>
      <c r="Q93">
        <v>2</v>
      </c>
      <c r="R93">
        <v>166</v>
      </c>
      <c r="S93">
        <v>166</v>
      </c>
      <c r="T93">
        <v>0</v>
      </c>
      <c r="U93" s="1">
        <v>40.333333333333336</v>
      </c>
      <c r="V93">
        <v>15</v>
      </c>
      <c r="W93">
        <v>38</v>
      </c>
      <c r="X93">
        <v>166</v>
      </c>
      <c r="Y93" s="9">
        <v>3.3471074380165287</v>
      </c>
      <c r="AA93" t="str">
        <f t="shared" si="4"/>
        <v>10*</v>
      </c>
      <c r="AB93" t="str">
        <f t="shared" si="5"/>
        <v>6*</v>
      </c>
      <c r="AC93">
        <f t="shared" si="6"/>
        <v>0</v>
      </c>
      <c r="AD93" t="b">
        <f t="shared" si="7"/>
        <v>1</v>
      </c>
    </row>
    <row r="94" spans="1:30" ht="15">
      <c r="A94" t="s">
        <v>661</v>
      </c>
      <c r="B94" t="s">
        <v>655</v>
      </c>
      <c r="C94" t="str">
        <f>VLOOKUP(A94,'[1]TBL-Rosters (16).csv'!$A$2:$E$2007,5,FALSE)</f>
        <v>COL</v>
      </c>
      <c r="D94" s="10" t="s">
        <v>1</v>
      </c>
      <c r="E94" s="10" t="s">
        <v>126</v>
      </c>
      <c r="F94" s="10" t="s">
        <v>138</v>
      </c>
      <c r="G94" s="10">
        <v>-32</v>
      </c>
      <c r="H94" s="10" t="s">
        <v>1</v>
      </c>
      <c r="I94" s="10" t="s">
        <v>8</v>
      </c>
      <c r="J94">
        <v>43</v>
      </c>
      <c r="K94">
        <v>0</v>
      </c>
      <c r="L94" s="1">
        <v>44.66666666666668</v>
      </c>
      <c r="M94">
        <v>17</v>
      </c>
      <c r="N94">
        <v>35</v>
      </c>
      <c r="O94">
        <v>9</v>
      </c>
      <c r="P94">
        <v>14</v>
      </c>
      <c r="Q94">
        <v>1</v>
      </c>
      <c r="R94">
        <v>179</v>
      </c>
      <c r="S94">
        <v>179</v>
      </c>
      <c r="T94">
        <v>0</v>
      </c>
      <c r="U94" s="1">
        <v>44.66666666666668</v>
      </c>
      <c r="V94">
        <v>17</v>
      </c>
      <c r="W94">
        <v>35</v>
      </c>
      <c r="X94">
        <v>179</v>
      </c>
      <c r="Y94" s="9">
        <v>3.4253731343283573</v>
      </c>
      <c r="AA94" t="str">
        <f t="shared" si="4"/>
        <v>14*</v>
      </c>
      <c r="AB94" t="str">
        <f t="shared" si="5"/>
        <v>6*</v>
      </c>
      <c r="AC94">
        <f t="shared" si="6"/>
        <v>0</v>
      </c>
      <c r="AD94" t="b">
        <f t="shared" si="7"/>
        <v>1</v>
      </c>
    </row>
    <row r="95" spans="1:30" ht="15">
      <c r="A95" t="s">
        <v>227</v>
      </c>
      <c r="B95" t="s">
        <v>223</v>
      </c>
      <c r="C95" t="str">
        <f>VLOOKUP(A95,'[1]TBL-Rosters (16).csv'!$A$2:$E$2007,5,FALSE)</f>
        <v>COL</v>
      </c>
      <c r="D95" s="10" t="s">
        <v>1</v>
      </c>
      <c r="E95" s="10" t="s">
        <v>2</v>
      </c>
      <c r="F95" s="10" t="s">
        <v>88</v>
      </c>
      <c r="G95" s="10">
        <v>-14</v>
      </c>
      <c r="H95" s="10" t="s">
        <v>1</v>
      </c>
      <c r="I95" s="10" t="s">
        <v>4</v>
      </c>
      <c r="J95">
        <v>39</v>
      </c>
      <c r="K95">
        <v>0</v>
      </c>
      <c r="L95" s="1">
        <v>46</v>
      </c>
      <c r="M95">
        <v>30</v>
      </c>
      <c r="N95">
        <v>62</v>
      </c>
      <c r="O95">
        <v>8</v>
      </c>
      <c r="P95">
        <v>14</v>
      </c>
      <c r="Q95">
        <v>2</v>
      </c>
      <c r="R95">
        <v>210</v>
      </c>
      <c r="S95">
        <v>210</v>
      </c>
      <c r="T95">
        <v>0</v>
      </c>
      <c r="U95" s="1">
        <v>46</v>
      </c>
      <c r="V95">
        <v>30</v>
      </c>
      <c r="W95">
        <v>62</v>
      </c>
      <c r="X95">
        <v>210</v>
      </c>
      <c r="Y95" s="9">
        <v>5.869565217391305</v>
      </c>
      <c r="AA95" t="str">
        <f t="shared" si="4"/>
        <v>1*</v>
      </c>
      <c r="AB95" t="str">
        <f t="shared" si="5"/>
        <v>7*</v>
      </c>
      <c r="AC95">
        <f t="shared" si="6"/>
        <v>0</v>
      </c>
      <c r="AD95" t="b">
        <f t="shared" si="7"/>
        <v>1</v>
      </c>
    </row>
    <row r="96" spans="1:30" ht="15">
      <c r="A96" t="s">
        <v>50</v>
      </c>
      <c r="C96" t="str">
        <f>VLOOKUP(A96,'[1]TBL-Rosters (16).csv'!$A$2:$E$2007,5,FALSE)</f>
        <v>COL</v>
      </c>
      <c r="D96" s="10" t="s">
        <v>1</v>
      </c>
      <c r="E96" s="10" t="s">
        <v>45</v>
      </c>
      <c r="F96" s="10">
        <v>-33</v>
      </c>
      <c r="G96" s="10" t="s">
        <v>51</v>
      </c>
      <c r="H96" s="10" t="s">
        <v>1</v>
      </c>
      <c r="I96" s="10" t="s">
        <v>30</v>
      </c>
      <c r="J96">
        <v>7</v>
      </c>
      <c r="K96">
        <v>0</v>
      </c>
      <c r="L96" s="1">
        <v>12.666666666666664</v>
      </c>
      <c r="M96">
        <v>1</v>
      </c>
      <c r="N96">
        <v>6</v>
      </c>
      <c r="O96">
        <v>1</v>
      </c>
      <c r="P96">
        <v>5</v>
      </c>
      <c r="Q96">
        <v>0</v>
      </c>
      <c r="R96">
        <v>47</v>
      </c>
      <c r="S96">
        <v>47</v>
      </c>
      <c r="T96">
        <v>0</v>
      </c>
      <c r="U96" s="1">
        <v>12.666666666666664</v>
      </c>
      <c r="V96">
        <v>1</v>
      </c>
      <c r="W96">
        <v>6</v>
      </c>
      <c r="X96">
        <v>47</v>
      </c>
      <c r="Y96" s="9">
        <v>0.7105263157894738</v>
      </c>
      <c r="AA96" t="str">
        <f t="shared" si="4"/>
        <v>12*</v>
      </c>
      <c r="AB96" t="str">
        <f t="shared" si="5"/>
        <v>9*</v>
      </c>
      <c r="AC96">
        <f t="shared" si="6"/>
        <v>0</v>
      </c>
      <c r="AD96" t="b">
        <f t="shared" si="7"/>
        <v>1</v>
      </c>
    </row>
    <row r="97" spans="1:30" ht="15">
      <c r="A97" t="s">
        <v>193</v>
      </c>
      <c r="B97" t="s">
        <v>184</v>
      </c>
      <c r="C97" t="str">
        <f>VLOOKUP(A97,'[1]TBL-Rosters (16).csv'!$A$2:$E$2007,5,FALSE)</f>
        <v>COL</v>
      </c>
      <c r="D97" s="10" t="s">
        <v>1</v>
      </c>
      <c r="E97" s="10" t="s">
        <v>72</v>
      </c>
      <c r="F97" s="10">
        <v>-25</v>
      </c>
      <c r="G97" s="10" t="s">
        <v>51</v>
      </c>
      <c r="H97" s="10" t="s">
        <v>1</v>
      </c>
      <c r="I97" s="10" t="s">
        <v>8</v>
      </c>
      <c r="J97">
        <v>46</v>
      </c>
      <c r="K97">
        <v>0</v>
      </c>
      <c r="L97" s="1">
        <v>43.66666666666668</v>
      </c>
      <c r="M97">
        <v>21</v>
      </c>
      <c r="N97">
        <v>44</v>
      </c>
      <c r="O97">
        <v>4</v>
      </c>
      <c r="P97">
        <v>22</v>
      </c>
      <c r="Q97">
        <v>3</v>
      </c>
      <c r="R97">
        <v>194</v>
      </c>
      <c r="S97">
        <v>117</v>
      </c>
      <c r="T97">
        <v>77</v>
      </c>
      <c r="U97" s="1">
        <v>43.66666666666668</v>
      </c>
      <c r="V97">
        <v>21</v>
      </c>
      <c r="W97">
        <v>44</v>
      </c>
      <c r="X97">
        <v>194</v>
      </c>
      <c r="Y97" s="9">
        <v>4.328244274809159</v>
      </c>
      <c r="AA97" t="str">
        <f t="shared" si="4"/>
        <v>8*</v>
      </c>
      <c r="AB97" t="str">
        <f t="shared" si="5"/>
        <v>6*</v>
      </c>
      <c r="AC97">
        <f t="shared" si="6"/>
        <v>0</v>
      </c>
      <c r="AD97" t="b">
        <f t="shared" si="7"/>
        <v>1</v>
      </c>
    </row>
    <row r="98" spans="1:30" ht="15">
      <c r="A98" t="s">
        <v>662</v>
      </c>
      <c r="B98" t="s">
        <v>655</v>
      </c>
      <c r="C98" t="str">
        <f>VLOOKUP(A98,'[1]TBL-Rosters (16).csv'!$A$2:$E$2007,5,FALSE)</f>
        <v>COL</v>
      </c>
      <c r="D98" s="10" t="s">
        <v>1</v>
      </c>
      <c r="E98" s="10" t="s">
        <v>75</v>
      </c>
      <c r="F98" s="10" t="s">
        <v>63</v>
      </c>
      <c r="G98" s="10" t="s">
        <v>97</v>
      </c>
      <c r="H98" s="10" t="s">
        <v>1</v>
      </c>
      <c r="I98" s="10" t="s">
        <v>8</v>
      </c>
      <c r="J98">
        <v>48</v>
      </c>
      <c r="K98">
        <v>0</v>
      </c>
      <c r="L98" s="1">
        <v>48.66666666666668</v>
      </c>
      <c r="M98">
        <v>20</v>
      </c>
      <c r="N98">
        <v>41</v>
      </c>
      <c r="O98">
        <v>6</v>
      </c>
      <c r="P98">
        <v>11</v>
      </c>
      <c r="Q98">
        <v>1</v>
      </c>
      <c r="R98">
        <v>195</v>
      </c>
      <c r="S98">
        <v>113</v>
      </c>
      <c r="T98">
        <v>82</v>
      </c>
      <c r="U98" s="1">
        <v>48.66666666666668</v>
      </c>
      <c r="V98">
        <v>20</v>
      </c>
      <c r="W98">
        <v>41</v>
      </c>
      <c r="X98">
        <v>195</v>
      </c>
      <c r="Y98" s="9">
        <v>3.6986301369863006</v>
      </c>
      <c r="AA98" t="str">
        <f t="shared" si="4"/>
        <v>11*</v>
      </c>
      <c r="AB98" t="str">
        <f t="shared" si="5"/>
        <v>6*</v>
      </c>
      <c r="AC98">
        <f t="shared" si="6"/>
        <v>0</v>
      </c>
      <c r="AD98" t="b">
        <f t="shared" si="7"/>
        <v>1</v>
      </c>
    </row>
    <row r="99" spans="1:30" ht="15">
      <c r="A99" t="s">
        <v>57</v>
      </c>
      <c r="C99" t="str">
        <f>VLOOKUP(A99,'[1]TBL-Rosters (16).csv'!$A$2:$E$2007,5,FALSE)</f>
        <v>GC</v>
      </c>
      <c r="D99" s="10" t="s">
        <v>38</v>
      </c>
      <c r="E99" s="10" t="s">
        <v>1</v>
      </c>
      <c r="F99" s="10" t="s">
        <v>58</v>
      </c>
      <c r="G99" s="10" t="s">
        <v>59</v>
      </c>
      <c r="H99" s="10" t="s">
        <v>12</v>
      </c>
      <c r="I99" s="10" t="s">
        <v>1</v>
      </c>
      <c r="J99">
        <v>32</v>
      </c>
      <c r="K99">
        <v>32</v>
      </c>
      <c r="L99" s="1">
        <v>182.33333333333331</v>
      </c>
      <c r="M99">
        <v>76</v>
      </c>
      <c r="N99">
        <v>182</v>
      </c>
      <c r="O99">
        <v>15</v>
      </c>
      <c r="P99">
        <v>35</v>
      </c>
      <c r="Q99">
        <v>2</v>
      </c>
      <c r="R99">
        <v>764</v>
      </c>
      <c r="S99">
        <v>764</v>
      </c>
      <c r="T99">
        <v>0</v>
      </c>
      <c r="U99" s="1">
        <v>0</v>
      </c>
      <c r="V99">
        <v>0</v>
      </c>
      <c r="W99">
        <v>0</v>
      </c>
      <c r="X99">
        <v>0</v>
      </c>
      <c r="Y99" s="9">
        <v>3.751371115173675</v>
      </c>
      <c r="AA99" t="str">
        <f t="shared" si="4"/>
        <v>8</v>
      </c>
      <c r="AB99" t="str">
        <f t="shared" si="5"/>
        <v>24</v>
      </c>
      <c r="AC99">
        <f t="shared" si="6"/>
        <v>202</v>
      </c>
      <c r="AD99" t="b">
        <f t="shared" si="7"/>
        <v>0</v>
      </c>
    </row>
    <row r="100" spans="1:30" ht="15">
      <c r="A100" t="s">
        <v>249</v>
      </c>
      <c r="B100" t="s">
        <v>245</v>
      </c>
      <c r="C100" t="str">
        <f>VLOOKUP(A100,'[1]TBL-Rosters (16).csv'!$A$2:$E$2007,5,FALSE)</f>
        <v>GC</v>
      </c>
      <c r="D100" s="10" t="s">
        <v>27</v>
      </c>
      <c r="E100" s="10" t="s">
        <v>1</v>
      </c>
      <c r="F100" s="10" t="s">
        <v>22</v>
      </c>
      <c r="G100" s="10" t="s">
        <v>22</v>
      </c>
      <c r="H100" s="10" t="s">
        <v>12</v>
      </c>
      <c r="I100" s="10" t="s">
        <v>27</v>
      </c>
      <c r="J100">
        <v>32</v>
      </c>
      <c r="K100">
        <v>31</v>
      </c>
      <c r="L100" s="1">
        <v>157.66666666666663</v>
      </c>
      <c r="M100">
        <v>83</v>
      </c>
      <c r="N100">
        <v>172</v>
      </c>
      <c r="O100">
        <v>19</v>
      </c>
      <c r="P100">
        <v>47</v>
      </c>
      <c r="Q100">
        <v>0</v>
      </c>
      <c r="R100">
        <v>675</v>
      </c>
      <c r="S100">
        <v>675</v>
      </c>
      <c r="T100">
        <v>0</v>
      </c>
      <c r="U100" s="1">
        <v>1</v>
      </c>
      <c r="V100">
        <v>0</v>
      </c>
      <c r="W100">
        <v>0</v>
      </c>
      <c r="X100">
        <v>3</v>
      </c>
      <c r="Y100" s="9">
        <v>4.737843551797042</v>
      </c>
      <c r="AA100" t="str">
        <f t="shared" si="4"/>
        <v>5</v>
      </c>
      <c r="AB100" t="str">
        <f t="shared" si="5"/>
        <v>24/5*</v>
      </c>
      <c r="AC100">
        <f t="shared" si="6"/>
        <v>170</v>
      </c>
      <c r="AD100" t="b">
        <f t="shared" si="7"/>
        <v>1</v>
      </c>
    </row>
    <row r="101" spans="1:30" ht="15">
      <c r="A101" t="s">
        <v>520</v>
      </c>
      <c r="B101" t="s">
        <v>515</v>
      </c>
      <c r="C101" t="str">
        <f>VLOOKUP(A101,'[1]TBL-Rosters (16).csv'!$A$2:$E$2007,5,FALSE)</f>
        <v>GC</v>
      </c>
      <c r="D101" s="10" t="s">
        <v>39</v>
      </c>
      <c r="E101" s="10" t="s">
        <v>1</v>
      </c>
      <c r="F101" s="10" t="s">
        <v>97</v>
      </c>
      <c r="G101" s="10" t="s">
        <v>7</v>
      </c>
      <c r="H101" s="10" t="s">
        <v>19</v>
      </c>
      <c r="I101" s="10" t="s">
        <v>1</v>
      </c>
      <c r="J101">
        <v>30</v>
      </c>
      <c r="K101">
        <v>30</v>
      </c>
      <c r="L101" s="1">
        <v>157.33333333333331</v>
      </c>
      <c r="M101">
        <v>67</v>
      </c>
      <c r="N101">
        <v>150</v>
      </c>
      <c r="O101">
        <v>19</v>
      </c>
      <c r="P101">
        <v>51</v>
      </c>
      <c r="Q101">
        <v>0</v>
      </c>
      <c r="R101">
        <v>661</v>
      </c>
      <c r="S101">
        <v>661</v>
      </c>
      <c r="T101">
        <v>0</v>
      </c>
      <c r="U101" s="1">
        <v>0</v>
      </c>
      <c r="V101">
        <v>0</v>
      </c>
      <c r="W101">
        <v>0</v>
      </c>
      <c r="X101">
        <v>0</v>
      </c>
      <c r="Y101" s="9">
        <v>3.8326271186440684</v>
      </c>
      <c r="AA101" t="str">
        <f t="shared" si="4"/>
        <v>10</v>
      </c>
      <c r="AB101" t="str">
        <f t="shared" si="5"/>
        <v>22</v>
      </c>
      <c r="AC101">
        <f t="shared" si="6"/>
        <v>139</v>
      </c>
      <c r="AD101" t="b">
        <f t="shared" si="7"/>
        <v>1</v>
      </c>
    </row>
    <row r="102" spans="1:30" ht="15">
      <c r="A102" t="s">
        <v>663</v>
      </c>
      <c r="B102" t="s">
        <v>655</v>
      </c>
      <c r="C102" t="str">
        <f>VLOOKUP(A102,'[1]TBL-Rosters (16).csv'!$A$2:$E$2007,5,FALSE)</f>
        <v>GC</v>
      </c>
      <c r="D102" s="10" t="s">
        <v>27</v>
      </c>
      <c r="E102" s="10" t="s">
        <v>1</v>
      </c>
      <c r="F102" s="10" t="s">
        <v>17</v>
      </c>
      <c r="G102" s="10">
        <v>-22</v>
      </c>
      <c r="H102" s="10" t="s">
        <v>19</v>
      </c>
      <c r="I102" s="10" t="s">
        <v>10</v>
      </c>
      <c r="J102">
        <v>29</v>
      </c>
      <c r="K102">
        <v>23</v>
      </c>
      <c r="L102" s="1">
        <v>124.66666666666667</v>
      </c>
      <c r="M102">
        <v>70</v>
      </c>
      <c r="N102">
        <v>132</v>
      </c>
      <c r="O102">
        <v>23</v>
      </c>
      <c r="P102">
        <v>31</v>
      </c>
      <c r="Q102">
        <v>0</v>
      </c>
      <c r="R102">
        <v>528</v>
      </c>
      <c r="S102">
        <v>528</v>
      </c>
      <c r="T102">
        <v>0</v>
      </c>
      <c r="U102" s="1">
        <v>17.33333333333334</v>
      </c>
      <c r="V102">
        <v>16</v>
      </c>
      <c r="W102">
        <v>23</v>
      </c>
      <c r="X102">
        <v>78</v>
      </c>
      <c r="Y102" s="9">
        <v>5.053475935828877</v>
      </c>
      <c r="AA102" t="str">
        <f t="shared" si="4"/>
        <v>5</v>
      </c>
      <c r="AB102" t="str">
        <f t="shared" si="5"/>
        <v>22/15*</v>
      </c>
      <c r="AC102">
        <f t="shared" si="6"/>
        <v>109</v>
      </c>
      <c r="AD102" t="b">
        <f t="shared" si="7"/>
        <v>1</v>
      </c>
    </row>
    <row r="103" spans="1:30" ht="15">
      <c r="A103" t="s">
        <v>357</v>
      </c>
      <c r="B103" t="s">
        <v>353</v>
      </c>
      <c r="C103" t="str">
        <f>VLOOKUP(A103,'[1]TBL-Rosters (16).csv'!$A$2:$E$2007,5,FALSE)</f>
        <v>GC</v>
      </c>
      <c r="D103" s="10" t="s">
        <v>56</v>
      </c>
      <c r="E103" s="10" t="s">
        <v>1</v>
      </c>
      <c r="F103" s="10">
        <v>-22</v>
      </c>
      <c r="G103" s="10" t="s">
        <v>138</v>
      </c>
      <c r="H103" s="10" t="s">
        <v>19</v>
      </c>
      <c r="I103" s="10" t="s">
        <v>4</v>
      </c>
      <c r="J103">
        <v>19</v>
      </c>
      <c r="K103">
        <v>18</v>
      </c>
      <c r="L103" s="1">
        <v>93.66666666666667</v>
      </c>
      <c r="M103">
        <v>32</v>
      </c>
      <c r="N103">
        <v>87</v>
      </c>
      <c r="O103">
        <v>12</v>
      </c>
      <c r="P103">
        <v>38</v>
      </c>
      <c r="Q103">
        <v>0</v>
      </c>
      <c r="R103">
        <v>402</v>
      </c>
      <c r="S103">
        <v>402</v>
      </c>
      <c r="T103">
        <v>0</v>
      </c>
      <c r="U103" s="1">
        <v>1.3333333333333337</v>
      </c>
      <c r="V103">
        <v>0</v>
      </c>
      <c r="W103">
        <v>0</v>
      </c>
      <c r="X103">
        <v>5</v>
      </c>
      <c r="Y103" s="9">
        <v>3.074733096085409</v>
      </c>
      <c r="AA103" t="str">
        <f t="shared" si="4"/>
        <v>12</v>
      </c>
      <c r="AB103" t="str">
        <f t="shared" si="5"/>
        <v>22/7*</v>
      </c>
      <c r="AC103">
        <f t="shared" si="6"/>
        <v>86</v>
      </c>
      <c r="AD103" t="b">
        <f t="shared" si="7"/>
        <v>1</v>
      </c>
    </row>
    <row r="104" spans="1:30" ht="15">
      <c r="A104" t="s">
        <v>234</v>
      </c>
      <c r="B104" t="s">
        <v>223</v>
      </c>
      <c r="C104" t="str">
        <f>VLOOKUP(A104,'[1]TBL-Rosters (16).csv'!$A$2:$E$2007,5,FALSE)</f>
        <v>GC</v>
      </c>
      <c r="D104" s="10" t="s">
        <v>54</v>
      </c>
      <c r="E104" s="10" t="s">
        <v>1</v>
      </c>
      <c r="F104" s="10">
        <v>-16</v>
      </c>
      <c r="G104" s="10">
        <v>-15</v>
      </c>
      <c r="H104" s="10" t="s">
        <v>108</v>
      </c>
      <c r="I104" s="10" t="s">
        <v>24</v>
      </c>
      <c r="J104">
        <v>24</v>
      </c>
      <c r="K104">
        <v>17</v>
      </c>
      <c r="L104" s="1">
        <v>95</v>
      </c>
      <c r="M104">
        <v>70</v>
      </c>
      <c r="N104">
        <v>110</v>
      </c>
      <c r="O104">
        <v>17</v>
      </c>
      <c r="P104">
        <v>40</v>
      </c>
      <c r="Q104">
        <v>1</v>
      </c>
      <c r="R104">
        <v>427</v>
      </c>
      <c r="S104">
        <v>427</v>
      </c>
      <c r="T104">
        <v>0</v>
      </c>
      <c r="U104" s="1">
        <v>18</v>
      </c>
      <c r="V104">
        <v>11</v>
      </c>
      <c r="W104">
        <v>21</v>
      </c>
      <c r="X104">
        <v>75</v>
      </c>
      <c r="Y104" s="9">
        <v>6.631578947368421</v>
      </c>
      <c r="AA104" t="str">
        <f t="shared" si="4"/>
        <v>1</v>
      </c>
      <c r="AB104" t="str">
        <f t="shared" si="5"/>
        <v>27/13*</v>
      </c>
      <c r="AC104">
        <f t="shared" si="6"/>
        <v>68</v>
      </c>
      <c r="AD104" t="b">
        <f t="shared" si="7"/>
        <v>1</v>
      </c>
    </row>
    <row r="105" spans="1:30" ht="15">
      <c r="A105" t="s">
        <v>364</v>
      </c>
      <c r="B105" t="s">
        <v>353</v>
      </c>
      <c r="C105" t="str">
        <f>VLOOKUP(A105,'[1]TBL-Rosters (16).csv'!$A$2:$E$2007,5,FALSE)</f>
        <v>GC</v>
      </c>
      <c r="D105" s="10" t="s">
        <v>81</v>
      </c>
      <c r="E105" s="10" t="s">
        <v>90</v>
      </c>
      <c r="F105" s="10" t="s">
        <v>65</v>
      </c>
      <c r="G105" s="10">
        <v>-12</v>
      </c>
      <c r="H105" s="10" t="s">
        <v>151</v>
      </c>
      <c r="I105" s="10" t="s">
        <v>30</v>
      </c>
      <c r="J105">
        <v>41</v>
      </c>
      <c r="K105">
        <v>15</v>
      </c>
      <c r="L105" s="1">
        <v>106.33333333333331</v>
      </c>
      <c r="M105">
        <v>45</v>
      </c>
      <c r="N105">
        <v>106</v>
      </c>
      <c r="O105">
        <v>16</v>
      </c>
      <c r="P105">
        <v>28</v>
      </c>
      <c r="Q105">
        <v>0</v>
      </c>
      <c r="R105">
        <v>451</v>
      </c>
      <c r="S105">
        <v>451</v>
      </c>
      <c r="T105">
        <v>0</v>
      </c>
      <c r="U105" s="1">
        <v>39.66666666666668</v>
      </c>
      <c r="V105">
        <v>20</v>
      </c>
      <c r="W105">
        <v>43</v>
      </c>
      <c r="X105">
        <v>174</v>
      </c>
      <c r="Y105" s="9">
        <v>3.8087774294670855</v>
      </c>
      <c r="AA105" t="str">
        <f t="shared" si="4"/>
        <v>11/6*</v>
      </c>
      <c r="AB105" t="str">
        <f t="shared" si="5"/>
        <v>18/9*</v>
      </c>
      <c r="AC105">
        <f t="shared" si="6"/>
        <v>51</v>
      </c>
      <c r="AD105" t="b">
        <f t="shared" si="7"/>
        <v>1</v>
      </c>
    </row>
    <row r="106" spans="1:30" ht="15">
      <c r="A106" t="s">
        <v>395</v>
      </c>
      <c r="B106" t="s">
        <v>389</v>
      </c>
      <c r="C106" t="str">
        <f>VLOOKUP(A106,'[1]TBL-Rosters (16).csv'!$A$2:$E$2007,5,FALSE)</f>
        <v>GC</v>
      </c>
      <c r="D106" s="10" t="s">
        <v>16</v>
      </c>
      <c r="E106" s="10" t="s">
        <v>1</v>
      </c>
      <c r="F106" s="10">
        <v>-11</v>
      </c>
      <c r="G106" s="10" t="s">
        <v>17</v>
      </c>
      <c r="H106" s="10" t="s">
        <v>25</v>
      </c>
      <c r="I106" s="10" t="s">
        <v>27</v>
      </c>
      <c r="J106">
        <v>13</v>
      </c>
      <c r="K106">
        <v>12</v>
      </c>
      <c r="L106" s="1">
        <v>61</v>
      </c>
      <c r="M106">
        <v>17</v>
      </c>
      <c r="N106">
        <v>52</v>
      </c>
      <c r="O106">
        <v>6</v>
      </c>
      <c r="P106">
        <v>22</v>
      </c>
      <c r="Q106">
        <v>1</v>
      </c>
      <c r="R106">
        <v>252</v>
      </c>
      <c r="S106">
        <v>252</v>
      </c>
      <c r="T106">
        <v>0</v>
      </c>
      <c r="U106" s="1">
        <v>1</v>
      </c>
      <c r="V106">
        <v>0</v>
      </c>
      <c r="W106">
        <v>0</v>
      </c>
      <c r="X106">
        <v>3</v>
      </c>
      <c r="Y106" s="9">
        <v>2.5081967213114753</v>
      </c>
      <c r="AA106" t="str">
        <f t="shared" si="4"/>
        <v>14</v>
      </c>
      <c r="AB106" t="str">
        <f t="shared" si="5"/>
        <v>21/5*</v>
      </c>
      <c r="AC106">
        <f t="shared" si="6"/>
        <v>36</v>
      </c>
      <c r="AD106" t="b">
        <f t="shared" si="7"/>
        <v>1</v>
      </c>
    </row>
    <row r="107" spans="1:30" ht="15">
      <c r="A107" t="s">
        <v>53</v>
      </c>
      <c r="C107" t="str">
        <f>VLOOKUP(A107,'[1]TBL-Rosters (16).csv'!$A$2:$E$2007,5,FALSE)</f>
        <v>GC</v>
      </c>
      <c r="D107" s="10" t="s">
        <v>54</v>
      </c>
      <c r="E107" s="10" t="s">
        <v>1</v>
      </c>
      <c r="F107" s="10" t="s">
        <v>51</v>
      </c>
      <c r="G107" s="10">
        <v>-26</v>
      </c>
      <c r="H107" s="10" t="s">
        <v>55</v>
      </c>
      <c r="I107" s="10" t="s">
        <v>56</v>
      </c>
      <c r="J107">
        <v>14</v>
      </c>
      <c r="K107">
        <v>6</v>
      </c>
      <c r="L107" s="1">
        <v>50.66666666666668</v>
      </c>
      <c r="M107">
        <v>43</v>
      </c>
      <c r="N107">
        <v>66</v>
      </c>
      <c r="O107">
        <v>11</v>
      </c>
      <c r="P107">
        <v>12</v>
      </c>
      <c r="Q107">
        <v>0</v>
      </c>
      <c r="R107">
        <v>228</v>
      </c>
      <c r="S107">
        <v>228</v>
      </c>
      <c r="T107">
        <v>0</v>
      </c>
      <c r="U107" s="1">
        <v>16.33333333333334</v>
      </c>
      <c r="V107">
        <v>19</v>
      </c>
      <c r="W107">
        <v>25</v>
      </c>
      <c r="X107">
        <v>77</v>
      </c>
      <c r="Y107" s="9">
        <v>7.638157894736841</v>
      </c>
      <c r="AA107" t="str">
        <f t="shared" si="4"/>
        <v>1</v>
      </c>
      <c r="AB107" t="str">
        <f t="shared" si="5"/>
        <v>32/12*</v>
      </c>
      <c r="AC107">
        <f t="shared" si="6"/>
        <v>24</v>
      </c>
      <c r="AD107" t="b">
        <f t="shared" si="7"/>
        <v>1</v>
      </c>
    </row>
    <row r="108" spans="1:30" ht="15">
      <c r="A108" t="s">
        <v>185</v>
      </c>
      <c r="B108" t="s">
        <v>184</v>
      </c>
      <c r="C108" t="str">
        <f>VLOOKUP(A108,'[1]TBL-Rosters (16).csv'!$A$2:$E$2007,5,FALSE)</f>
        <v>GC</v>
      </c>
      <c r="D108" s="10" t="s">
        <v>10</v>
      </c>
      <c r="E108" s="10" t="s">
        <v>1</v>
      </c>
      <c r="F108" s="10" t="s">
        <v>48</v>
      </c>
      <c r="G108" s="10" t="s">
        <v>116</v>
      </c>
      <c r="H108" s="10" t="s">
        <v>12</v>
      </c>
      <c r="I108" s="10" t="s">
        <v>4</v>
      </c>
      <c r="J108">
        <v>9</v>
      </c>
      <c r="K108">
        <v>6</v>
      </c>
      <c r="L108" s="1">
        <v>40</v>
      </c>
      <c r="M108">
        <v>14</v>
      </c>
      <c r="N108">
        <v>28</v>
      </c>
      <c r="O108">
        <v>4</v>
      </c>
      <c r="P108">
        <v>13</v>
      </c>
      <c r="Q108">
        <v>0</v>
      </c>
      <c r="R108">
        <v>157</v>
      </c>
      <c r="S108">
        <v>0</v>
      </c>
      <c r="T108">
        <v>157</v>
      </c>
      <c r="U108" s="1">
        <v>3.6666666666666674</v>
      </c>
      <c r="V108">
        <v>0</v>
      </c>
      <c r="W108">
        <v>2</v>
      </c>
      <c r="X108">
        <v>14</v>
      </c>
      <c r="Y108" s="9">
        <v>3.15</v>
      </c>
      <c r="AA108" t="str">
        <f t="shared" si="4"/>
        <v>15</v>
      </c>
      <c r="AB108" t="str">
        <f t="shared" si="5"/>
        <v>24/7*</v>
      </c>
      <c r="AC108">
        <f t="shared" si="6"/>
        <v>18</v>
      </c>
      <c r="AD108" t="b">
        <f t="shared" si="7"/>
        <v>1</v>
      </c>
    </row>
    <row r="109" spans="1:30" ht="15">
      <c r="A109" t="s">
        <v>60</v>
      </c>
      <c r="C109" t="str">
        <f>VLOOKUP(A109,'[1]TBL-Rosters (16).csv'!$A$2:$E$2007,5,FALSE)</f>
        <v>GC</v>
      </c>
      <c r="D109" s="10" t="s">
        <v>33</v>
      </c>
      <c r="E109" s="10" t="s">
        <v>1</v>
      </c>
      <c r="F109" s="10" t="s">
        <v>7</v>
      </c>
      <c r="G109" s="10">
        <v>-21</v>
      </c>
      <c r="H109" s="10" t="s">
        <v>19</v>
      </c>
      <c r="I109" s="10" t="s">
        <v>38</v>
      </c>
      <c r="J109">
        <v>16</v>
      </c>
      <c r="K109">
        <v>6</v>
      </c>
      <c r="L109" s="1">
        <v>39.333333333333336</v>
      </c>
      <c r="M109">
        <v>23</v>
      </c>
      <c r="N109">
        <v>43</v>
      </c>
      <c r="O109">
        <v>7</v>
      </c>
      <c r="P109">
        <v>12</v>
      </c>
      <c r="Q109">
        <v>0</v>
      </c>
      <c r="R109">
        <v>168</v>
      </c>
      <c r="S109">
        <v>168</v>
      </c>
      <c r="T109">
        <v>0</v>
      </c>
      <c r="U109" s="1">
        <v>12</v>
      </c>
      <c r="V109">
        <v>9</v>
      </c>
      <c r="W109">
        <v>17</v>
      </c>
      <c r="X109">
        <v>55</v>
      </c>
      <c r="Y109" s="9">
        <v>5.262711864406779</v>
      </c>
      <c r="AA109" t="str">
        <f t="shared" si="4"/>
        <v>4</v>
      </c>
      <c r="AB109" t="str">
        <f t="shared" si="5"/>
        <v>22/8*</v>
      </c>
      <c r="AC109">
        <f t="shared" si="6"/>
        <v>12</v>
      </c>
      <c r="AD109" t="b">
        <f t="shared" si="7"/>
        <v>1</v>
      </c>
    </row>
    <row r="110" spans="1:30" ht="15">
      <c r="A110" t="s">
        <v>61</v>
      </c>
      <c r="C110" t="str">
        <f>VLOOKUP(A110,'[1]TBL-Rosters (16).csv'!$A$2:$E$2007,5,FALSE)</f>
        <v>GC</v>
      </c>
      <c r="D110" s="10" t="s">
        <v>33</v>
      </c>
      <c r="E110" s="10" t="s">
        <v>1</v>
      </c>
      <c r="F110" s="10">
        <v>-43</v>
      </c>
      <c r="G110" s="10">
        <v>-24</v>
      </c>
      <c r="H110" s="10" t="s">
        <v>19</v>
      </c>
      <c r="I110" s="10" t="s">
        <v>24</v>
      </c>
      <c r="J110">
        <v>11</v>
      </c>
      <c r="K110">
        <v>5</v>
      </c>
      <c r="L110" s="1">
        <v>33.66666666666668</v>
      </c>
      <c r="M110">
        <v>21</v>
      </c>
      <c r="N110">
        <v>38</v>
      </c>
      <c r="O110">
        <v>7</v>
      </c>
      <c r="P110">
        <v>18</v>
      </c>
      <c r="Q110">
        <v>0</v>
      </c>
      <c r="R110">
        <v>156</v>
      </c>
      <c r="S110">
        <v>156</v>
      </c>
      <c r="T110">
        <v>0</v>
      </c>
      <c r="U110" s="1">
        <v>13.333333333333332</v>
      </c>
      <c r="V110">
        <v>11</v>
      </c>
      <c r="W110">
        <v>18</v>
      </c>
      <c r="X110">
        <v>65</v>
      </c>
      <c r="Y110" s="9">
        <v>5.613861386138612</v>
      </c>
      <c r="AA110" t="str">
        <f t="shared" si="4"/>
        <v>4</v>
      </c>
      <c r="AB110" t="str">
        <f t="shared" si="5"/>
        <v>22/13*</v>
      </c>
      <c r="AC110">
        <f t="shared" si="6"/>
        <v>6</v>
      </c>
      <c r="AD110" t="b">
        <f t="shared" si="7"/>
        <v>1</v>
      </c>
    </row>
    <row r="111" spans="1:30" ht="15">
      <c r="A111" t="s">
        <v>578</v>
      </c>
      <c r="B111" t="s">
        <v>567</v>
      </c>
      <c r="C111" t="str">
        <f>VLOOKUP(A111,'[1]TBL-Rosters (16).csv'!$A$2:$E$2007,5,FALSE)</f>
        <v>GC</v>
      </c>
      <c r="D111" s="10" t="s">
        <v>1</v>
      </c>
      <c r="E111" s="10" t="s">
        <v>95</v>
      </c>
      <c r="F111" s="10">
        <v>-62</v>
      </c>
      <c r="G111" s="10">
        <v>-13</v>
      </c>
      <c r="H111" s="10" t="s">
        <v>4</v>
      </c>
      <c r="I111" s="10" t="s">
        <v>8</v>
      </c>
      <c r="J111">
        <v>54</v>
      </c>
      <c r="K111">
        <v>1</v>
      </c>
      <c r="L111" s="1">
        <v>45</v>
      </c>
      <c r="M111">
        <v>28</v>
      </c>
      <c r="N111">
        <v>34</v>
      </c>
      <c r="O111">
        <v>7</v>
      </c>
      <c r="P111">
        <v>32</v>
      </c>
      <c r="Q111">
        <v>1</v>
      </c>
      <c r="R111">
        <v>199</v>
      </c>
      <c r="S111">
        <v>0</v>
      </c>
      <c r="T111">
        <v>199</v>
      </c>
      <c r="U111" s="1">
        <v>44</v>
      </c>
      <c r="V111">
        <v>28</v>
      </c>
      <c r="W111">
        <v>34</v>
      </c>
      <c r="X111">
        <v>196</v>
      </c>
      <c r="Y111" s="9">
        <v>5.6</v>
      </c>
      <c r="AA111" t="str">
        <f t="shared" si="4"/>
        <v>9*</v>
      </c>
      <c r="AB111" t="str">
        <f t="shared" si="5"/>
        <v>7/6*</v>
      </c>
      <c r="AC111">
        <f t="shared" si="6"/>
        <v>1</v>
      </c>
      <c r="AD111" t="b">
        <f t="shared" si="7"/>
        <v>1</v>
      </c>
    </row>
    <row r="112" spans="1:30" ht="15">
      <c r="A112" t="s">
        <v>262</v>
      </c>
      <c r="B112" t="s">
        <v>263</v>
      </c>
      <c r="C112" t="str">
        <f>VLOOKUP(A112,'[1]TBL-Rosters (16).csv'!$A$2:$E$2007,5,FALSE)</f>
        <v>GC</v>
      </c>
      <c r="D112" s="10" t="s">
        <v>1</v>
      </c>
      <c r="E112" s="10" t="s">
        <v>2</v>
      </c>
      <c r="F112" s="10" t="s">
        <v>3</v>
      </c>
      <c r="G112" s="10" t="s">
        <v>3</v>
      </c>
      <c r="H112" s="10" t="s">
        <v>1</v>
      </c>
      <c r="I112" s="10" t="s">
        <v>78</v>
      </c>
      <c r="J112">
        <v>1</v>
      </c>
      <c r="K112">
        <v>0</v>
      </c>
      <c r="L112" s="1">
        <v>0.3333333333333333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</v>
      </c>
      <c r="S112">
        <v>0</v>
      </c>
      <c r="T112">
        <v>1</v>
      </c>
      <c r="U112" s="1">
        <v>0.3333333333333333</v>
      </c>
      <c r="V112">
        <v>0</v>
      </c>
      <c r="W112">
        <v>0</v>
      </c>
      <c r="X112">
        <v>1</v>
      </c>
      <c r="Y112" s="9">
        <v>0</v>
      </c>
      <c r="AA112" t="str">
        <f t="shared" si="4"/>
        <v>1*</v>
      </c>
      <c r="AB112" t="str">
        <f t="shared" si="5"/>
        <v>3*</v>
      </c>
      <c r="AC112">
        <f t="shared" si="6"/>
        <v>0</v>
      </c>
      <c r="AD112" t="b">
        <f t="shared" si="7"/>
        <v>1</v>
      </c>
    </row>
    <row r="113" spans="1:30" ht="15">
      <c r="A113" t="s">
        <v>611</v>
      </c>
      <c r="B113" t="s">
        <v>602</v>
      </c>
      <c r="C113" t="str">
        <f>VLOOKUP(A113,'[1]TBL-Rosters (16).csv'!$A$2:$E$2007,5,FALSE)</f>
        <v>GC</v>
      </c>
      <c r="D113" s="10" t="s">
        <v>1</v>
      </c>
      <c r="E113" s="10" t="s">
        <v>2</v>
      </c>
      <c r="F113" s="10" t="s">
        <v>88</v>
      </c>
      <c r="G113" s="10" t="s">
        <v>97</v>
      </c>
      <c r="H113" s="10" t="s">
        <v>1</v>
      </c>
      <c r="I113" s="10" t="s">
        <v>30</v>
      </c>
      <c r="J113">
        <v>34</v>
      </c>
      <c r="K113">
        <v>0</v>
      </c>
      <c r="L113" s="1">
        <v>48.333333333333336</v>
      </c>
      <c r="M113">
        <v>28</v>
      </c>
      <c r="N113">
        <v>65</v>
      </c>
      <c r="O113">
        <v>7</v>
      </c>
      <c r="P113">
        <v>13</v>
      </c>
      <c r="Q113">
        <v>0</v>
      </c>
      <c r="R113">
        <v>222</v>
      </c>
      <c r="S113">
        <v>222</v>
      </c>
      <c r="T113">
        <v>0</v>
      </c>
      <c r="U113" s="1">
        <v>48.333333333333336</v>
      </c>
      <c r="V113">
        <v>28</v>
      </c>
      <c r="W113">
        <v>65</v>
      </c>
      <c r="X113">
        <v>222</v>
      </c>
      <c r="Y113" s="9">
        <v>5.213793103448276</v>
      </c>
      <c r="AA113" t="str">
        <f t="shared" si="4"/>
        <v>1*</v>
      </c>
      <c r="AB113" t="str">
        <f t="shared" si="5"/>
        <v>9*</v>
      </c>
      <c r="AC113">
        <f t="shared" si="6"/>
        <v>0</v>
      </c>
      <c r="AD113" t="b">
        <f t="shared" si="7"/>
        <v>1</v>
      </c>
    </row>
    <row r="114" spans="1:30" ht="15">
      <c r="A114" t="s">
        <v>568</v>
      </c>
      <c r="B114" t="s">
        <v>567</v>
      </c>
      <c r="C114" t="str">
        <f>VLOOKUP(A114,'[1]TBL-Rosters (16).csv'!$A$2:$E$2007,5,FALSE)</f>
        <v>GC</v>
      </c>
      <c r="D114" s="10" t="s">
        <v>1</v>
      </c>
      <c r="E114" s="10" t="s">
        <v>191</v>
      </c>
      <c r="F114" s="10" t="s">
        <v>7</v>
      </c>
      <c r="G114" s="10" t="s">
        <v>87</v>
      </c>
      <c r="H114" s="10" t="s">
        <v>1</v>
      </c>
      <c r="I114" s="10" t="s">
        <v>8</v>
      </c>
      <c r="J114">
        <v>61</v>
      </c>
      <c r="K114">
        <v>0</v>
      </c>
      <c r="L114" s="1">
        <v>60.66666666666668</v>
      </c>
      <c r="M114">
        <v>15</v>
      </c>
      <c r="N114">
        <v>40</v>
      </c>
      <c r="O114">
        <v>5</v>
      </c>
      <c r="P114">
        <v>19</v>
      </c>
      <c r="Q114">
        <v>2</v>
      </c>
      <c r="R114">
        <v>237</v>
      </c>
      <c r="S114">
        <v>0</v>
      </c>
      <c r="T114">
        <v>237</v>
      </c>
      <c r="U114" s="1">
        <v>60.66666666666668</v>
      </c>
      <c r="V114">
        <v>15</v>
      </c>
      <c r="W114">
        <v>40</v>
      </c>
      <c r="X114">
        <v>237</v>
      </c>
      <c r="Y114" s="9">
        <v>2.225274725274725</v>
      </c>
      <c r="AA114" t="str">
        <f t="shared" si="4"/>
        <v>17*</v>
      </c>
      <c r="AB114" t="str">
        <f t="shared" si="5"/>
        <v>6*</v>
      </c>
      <c r="AC114">
        <f t="shared" si="6"/>
        <v>0</v>
      </c>
      <c r="AD114" t="b">
        <f t="shared" si="7"/>
        <v>1</v>
      </c>
    </row>
    <row r="115" spans="1:30" ht="15">
      <c r="A115" t="s">
        <v>52</v>
      </c>
      <c r="C115" t="str">
        <f>VLOOKUP(A115,'[1]TBL-Rosters (16).csv'!$A$2:$E$2007,5,FALSE)</f>
        <v>GC</v>
      </c>
      <c r="D115" s="10" t="s">
        <v>1</v>
      </c>
      <c r="E115" s="10" t="s">
        <v>2</v>
      </c>
      <c r="F115" s="10">
        <v>-62</v>
      </c>
      <c r="G115" s="10" t="s">
        <v>3</v>
      </c>
      <c r="H115" s="10" t="s">
        <v>1</v>
      </c>
      <c r="I115" s="10" t="s">
        <v>4</v>
      </c>
      <c r="J115">
        <v>1</v>
      </c>
      <c r="K115">
        <v>0</v>
      </c>
      <c r="L115" s="1">
        <v>1</v>
      </c>
      <c r="M115">
        <v>1</v>
      </c>
      <c r="N115">
        <v>0</v>
      </c>
      <c r="O115">
        <v>0</v>
      </c>
      <c r="P115">
        <v>1</v>
      </c>
      <c r="Q115">
        <v>0</v>
      </c>
      <c r="R115">
        <v>5</v>
      </c>
      <c r="S115">
        <v>0</v>
      </c>
      <c r="T115">
        <v>5</v>
      </c>
      <c r="U115" s="1">
        <v>1</v>
      </c>
      <c r="V115">
        <v>1</v>
      </c>
      <c r="W115">
        <v>0</v>
      </c>
      <c r="X115">
        <v>5</v>
      </c>
      <c r="Y115" s="9">
        <v>9</v>
      </c>
      <c r="AA115" t="str">
        <f t="shared" si="4"/>
        <v>1*</v>
      </c>
      <c r="AB115" t="str">
        <f t="shared" si="5"/>
        <v>7*</v>
      </c>
      <c r="AC115">
        <f t="shared" si="6"/>
        <v>0</v>
      </c>
      <c r="AD115" t="b">
        <f t="shared" si="7"/>
        <v>1</v>
      </c>
    </row>
    <row r="116" spans="1:30" ht="15">
      <c r="A116" t="s">
        <v>452</v>
      </c>
      <c r="B116" t="s">
        <v>444</v>
      </c>
      <c r="C116" t="str">
        <f>VLOOKUP(A116,'[1]TBL-Rosters (16).csv'!$A$2:$E$2007,5,FALSE)</f>
        <v>GC</v>
      </c>
      <c r="D116" s="10" t="s">
        <v>1</v>
      </c>
      <c r="E116" s="10" t="s">
        <v>85</v>
      </c>
      <c r="F116" s="10" t="s">
        <v>188</v>
      </c>
      <c r="G116" s="10" t="s">
        <v>11</v>
      </c>
      <c r="H116" s="10" t="s">
        <v>1</v>
      </c>
      <c r="I116" s="10" t="s">
        <v>27</v>
      </c>
      <c r="J116">
        <v>68</v>
      </c>
      <c r="K116">
        <v>0</v>
      </c>
      <c r="L116" s="1">
        <v>58</v>
      </c>
      <c r="M116">
        <v>19</v>
      </c>
      <c r="N116">
        <v>51</v>
      </c>
      <c r="O116">
        <v>4</v>
      </c>
      <c r="P116">
        <v>6</v>
      </c>
      <c r="Q116">
        <v>3</v>
      </c>
      <c r="R116">
        <v>225</v>
      </c>
      <c r="S116">
        <v>0</v>
      </c>
      <c r="T116">
        <v>225</v>
      </c>
      <c r="U116" s="1">
        <v>58</v>
      </c>
      <c r="V116">
        <v>19</v>
      </c>
      <c r="W116">
        <v>51</v>
      </c>
      <c r="X116">
        <v>225</v>
      </c>
      <c r="Y116" s="9">
        <v>2.9482758620689653</v>
      </c>
      <c r="AA116" t="str">
        <f t="shared" si="4"/>
        <v>10*</v>
      </c>
      <c r="AB116" t="str">
        <f t="shared" si="5"/>
        <v>5*</v>
      </c>
      <c r="AC116">
        <f t="shared" si="6"/>
        <v>0</v>
      </c>
      <c r="AD116" t="b">
        <f t="shared" si="7"/>
        <v>1</v>
      </c>
    </row>
    <row r="117" spans="1:30" ht="15">
      <c r="A117" t="s">
        <v>264</v>
      </c>
      <c r="B117" t="s">
        <v>263</v>
      </c>
      <c r="C117" t="str">
        <f>VLOOKUP(A117,'[1]TBL-Rosters (16).csv'!$A$2:$E$2007,5,FALSE)</f>
        <v>GC</v>
      </c>
      <c r="D117" s="10" t="s">
        <v>1</v>
      </c>
      <c r="E117" s="10" t="s">
        <v>85</v>
      </c>
      <c r="F117" s="10">
        <v>-62</v>
      </c>
      <c r="G117" s="10">
        <v>-15</v>
      </c>
      <c r="H117" s="10" t="s">
        <v>1</v>
      </c>
      <c r="I117" s="10" t="s">
        <v>8</v>
      </c>
      <c r="J117">
        <v>57</v>
      </c>
      <c r="K117">
        <v>0</v>
      </c>
      <c r="L117" s="1">
        <v>53</v>
      </c>
      <c r="M117">
        <v>31</v>
      </c>
      <c r="N117">
        <v>41</v>
      </c>
      <c r="O117">
        <v>9</v>
      </c>
      <c r="P117">
        <v>35</v>
      </c>
      <c r="Q117">
        <v>2</v>
      </c>
      <c r="R117">
        <v>236</v>
      </c>
      <c r="S117">
        <v>0</v>
      </c>
      <c r="T117">
        <v>236</v>
      </c>
      <c r="U117" s="1">
        <v>53</v>
      </c>
      <c r="V117">
        <v>31</v>
      </c>
      <c r="W117">
        <v>41</v>
      </c>
      <c r="X117">
        <v>236</v>
      </c>
      <c r="Y117" s="9">
        <v>5.264150943396227</v>
      </c>
      <c r="AA117" t="str">
        <f t="shared" si="4"/>
        <v>10*</v>
      </c>
      <c r="AB117" t="str">
        <f t="shared" si="5"/>
        <v>6*</v>
      </c>
      <c r="AC117">
        <f t="shared" si="6"/>
        <v>0</v>
      </c>
      <c r="AD117" t="b">
        <f t="shared" si="7"/>
        <v>1</v>
      </c>
    </row>
    <row r="118" spans="1:30" ht="15">
      <c r="A118" t="s">
        <v>643</v>
      </c>
      <c r="B118" t="s">
        <v>637</v>
      </c>
      <c r="C118" t="str">
        <f>VLOOKUP(A118,'[1]TBL-Rosters (16).csv'!$A$2:$E$2007,5,FALSE)</f>
        <v>GC</v>
      </c>
      <c r="D118" s="10" t="s">
        <v>1</v>
      </c>
      <c r="E118" s="10" t="s">
        <v>2</v>
      </c>
      <c r="F118" s="10" t="s">
        <v>3</v>
      </c>
      <c r="G118" s="10" t="s">
        <v>3</v>
      </c>
      <c r="H118" s="10" t="s">
        <v>1</v>
      </c>
      <c r="I118" s="10" t="s">
        <v>38</v>
      </c>
      <c r="J118">
        <v>1</v>
      </c>
      <c r="K118">
        <v>0</v>
      </c>
      <c r="L118" s="1">
        <v>1.3333333333333337</v>
      </c>
      <c r="M118">
        <v>0</v>
      </c>
      <c r="N118">
        <v>2</v>
      </c>
      <c r="O118">
        <v>0</v>
      </c>
      <c r="P118">
        <v>0</v>
      </c>
      <c r="Q118">
        <v>0</v>
      </c>
      <c r="R118">
        <v>6</v>
      </c>
      <c r="S118">
        <v>0</v>
      </c>
      <c r="T118">
        <v>6</v>
      </c>
      <c r="U118" s="1">
        <v>1.3333333333333337</v>
      </c>
      <c r="V118">
        <v>0</v>
      </c>
      <c r="W118">
        <v>2</v>
      </c>
      <c r="X118">
        <v>6</v>
      </c>
      <c r="Y118" s="9">
        <v>0</v>
      </c>
      <c r="AA118" t="str">
        <f t="shared" si="4"/>
        <v>1*</v>
      </c>
      <c r="AB118" t="str">
        <f t="shared" si="5"/>
        <v>8*</v>
      </c>
      <c r="AC118">
        <f t="shared" si="6"/>
        <v>0</v>
      </c>
      <c r="AD118" t="b">
        <f t="shared" si="7"/>
        <v>1</v>
      </c>
    </row>
    <row r="119" spans="1:30" ht="15">
      <c r="A119" t="s">
        <v>585</v>
      </c>
      <c r="B119" t="s">
        <v>584</v>
      </c>
      <c r="C119" t="str">
        <f>VLOOKUP(A119,'[1]TBL-Rosters (16).csv'!$A$2:$E$2007,5,FALSE)</f>
        <v>GC</v>
      </c>
      <c r="D119" s="10" t="s">
        <v>1</v>
      </c>
      <c r="E119" s="10" t="s">
        <v>106</v>
      </c>
      <c r="F119" s="10" t="s">
        <v>65</v>
      </c>
      <c r="G119" s="10" t="s">
        <v>138</v>
      </c>
      <c r="H119" s="10" t="s">
        <v>1</v>
      </c>
      <c r="I119" s="10" t="s">
        <v>39</v>
      </c>
      <c r="J119">
        <v>45</v>
      </c>
      <c r="K119">
        <v>0</v>
      </c>
      <c r="L119" s="1">
        <v>81.33333333333331</v>
      </c>
      <c r="M119">
        <v>34</v>
      </c>
      <c r="N119">
        <v>87</v>
      </c>
      <c r="O119">
        <v>10</v>
      </c>
      <c r="P119">
        <v>24</v>
      </c>
      <c r="Q119">
        <v>2</v>
      </c>
      <c r="R119">
        <v>351</v>
      </c>
      <c r="S119">
        <v>0</v>
      </c>
      <c r="T119">
        <v>351</v>
      </c>
      <c r="U119" s="1">
        <v>81.33333333333331</v>
      </c>
      <c r="V119">
        <v>34</v>
      </c>
      <c r="W119">
        <v>87</v>
      </c>
      <c r="X119">
        <v>351</v>
      </c>
      <c r="Y119" s="9">
        <v>3.762295081967214</v>
      </c>
      <c r="AA119" t="str">
        <f t="shared" si="4"/>
        <v>7*</v>
      </c>
      <c r="AB119" t="str">
        <f t="shared" si="5"/>
        <v>10*</v>
      </c>
      <c r="AC119">
        <f t="shared" si="6"/>
        <v>0</v>
      </c>
      <c r="AD119" t="b">
        <f t="shared" si="7"/>
        <v>1</v>
      </c>
    </row>
    <row r="120" spans="1:30" ht="15">
      <c r="A120" t="s">
        <v>517</v>
      </c>
      <c r="B120" t="s">
        <v>515</v>
      </c>
      <c r="C120" t="str">
        <f>VLOOKUP(A120,'[1]TBL-Rosters (16).csv'!$A$2:$E$2007,5,FALSE)</f>
        <v>GC</v>
      </c>
      <c r="D120" s="10" t="s">
        <v>1</v>
      </c>
      <c r="E120" s="10" t="s">
        <v>215</v>
      </c>
      <c r="F120" s="10">
        <v>-16</v>
      </c>
      <c r="G120" s="10" t="s">
        <v>58</v>
      </c>
      <c r="H120" s="10" t="s">
        <v>1</v>
      </c>
      <c r="I120" s="10" t="s">
        <v>8</v>
      </c>
      <c r="J120">
        <v>69</v>
      </c>
      <c r="K120">
        <v>0</v>
      </c>
      <c r="L120" s="1">
        <v>70</v>
      </c>
      <c r="M120">
        <v>28</v>
      </c>
      <c r="N120">
        <v>53</v>
      </c>
      <c r="O120">
        <v>5</v>
      </c>
      <c r="P120">
        <v>29</v>
      </c>
      <c r="Q120">
        <v>2</v>
      </c>
      <c r="R120">
        <v>292</v>
      </c>
      <c r="S120">
        <v>103</v>
      </c>
      <c r="T120">
        <v>189</v>
      </c>
      <c r="U120" s="1">
        <v>70</v>
      </c>
      <c r="V120">
        <v>28</v>
      </c>
      <c r="W120">
        <v>53</v>
      </c>
      <c r="X120">
        <v>292</v>
      </c>
      <c r="Y120" s="9">
        <v>3.6</v>
      </c>
      <c r="AA120" t="str">
        <f t="shared" si="4"/>
        <v>13*</v>
      </c>
      <c r="AB120" t="str">
        <f t="shared" si="5"/>
        <v>6*</v>
      </c>
      <c r="AC120">
        <f t="shared" si="6"/>
        <v>0</v>
      </c>
      <c r="AD120" t="b">
        <f t="shared" si="7"/>
        <v>1</v>
      </c>
    </row>
    <row r="121" spans="1:30" ht="15">
      <c r="A121" t="s">
        <v>556</v>
      </c>
      <c r="B121" t="s">
        <v>548</v>
      </c>
      <c r="C121" t="str">
        <f>VLOOKUP(A121,'[1]TBL-Rosters (16).csv'!$A$2:$E$2007,5,FALSE)</f>
        <v>GC</v>
      </c>
      <c r="D121" s="10" t="s">
        <v>1</v>
      </c>
      <c r="E121" s="10" t="s">
        <v>126</v>
      </c>
      <c r="F121" s="10" t="s">
        <v>65</v>
      </c>
      <c r="G121" s="10">
        <v>-35</v>
      </c>
      <c r="H121" s="10" t="s">
        <v>1</v>
      </c>
      <c r="I121" s="10" t="s">
        <v>8</v>
      </c>
      <c r="J121">
        <v>55</v>
      </c>
      <c r="K121">
        <v>0</v>
      </c>
      <c r="L121" s="1">
        <v>56.333333333333336</v>
      </c>
      <c r="M121">
        <v>20</v>
      </c>
      <c r="N121">
        <v>45</v>
      </c>
      <c r="O121">
        <v>12</v>
      </c>
      <c r="P121">
        <v>17</v>
      </c>
      <c r="Q121">
        <v>3</v>
      </c>
      <c r="R121">
        <v>228</v>
      </c>
      <c r="S121">
        <v>126</v>
      </c>
      <c r="T121">
        <v>102</v>
      </c>
      <c r="U121" s="1">
        <v>56.333333333333336</v>
      </c>
      <c r="V121">
        <v>20</v>
      </c>
      <c r="W121">
        <v>45</v>
      </c>
      <c r="X121">
        <v>228</v>
      </c>
      <c r="Y121" s="9">
        <v>3.195266272189349</v>
      </c>
      <c r="AA121" t="str">
        <f t="shared" si="4"/>
        <v>14*</v>
      </c>
      <c r="AB121" t="str">
        <f t="shared" si="5"/>
        <v>6*</v>
      </c>
      <c r="AC121">
        <f t="shared" si="6"/>
        <v>0</v>
      </c>
      <c r="AD121" t="b">
        <f t="shared" si="7"/>
        <v>1</v>
      </c>
    </row>
    <row r="122" spans="1:30" ht="15">
      <c r="A122" t="s">
        <v>644</v>
      </c>
      <c r="B122" t="s">
        <v>637</v>
      </c>
      <c r="C122" t="str">
        <f>VLOOKUP(A122,'[1]TBL-Rosters (16).csv'!$A$2:$E$2007,5,FALSE)</f>
        <v>GC</v>
      </c>
      <c r="D122" s="10" t="s">
        <v>1</v>
      </c>
      <c r="E122" s="10" t="s">
        <v>14</v>
      </c>
      <c r="F122" s="10">
        <v>-62</v>
      </c>
      <c r="G122" s="10" t="s">
        <v>138</v>
      </c>
      <c r="H122" s="10" t="s">
        <v>1</v>
      </c>
      <c r="I122" s="10" t="s">
        <v>4</v>
      </c>
      <c r="J122">
        <v>69</v>
      </c>
      <c r="K122">
        <v>0</v>
      </c>
      <c r="L122" s="1">
        <v>72.33333333333331</v>
      </c>
      <c r="M122">
        <v>26</v>
      </c>
      <c r="N122">
        <v>46</v>
      </c>
      <c r="O122">
        <v>9</v>
      </c>
      <c r="P122">
        <v>52</v>
      </c>
      <c r="Q122">
        <v>1</v>
      </c>
      <c r="R122">
        <v>317</v>
      </c>
      <c r="S122">
        <v>0</v>
      </c>
      <c r="T122">
        <v>317</v>
      </c>
      <c r="U122" s="1">
        <v>72.33333333333331</v>
      </c>
      <c r="V122">
        <v>26</v>
      </c>
      <c r="W122">
        <v>46</v>
      </c>
      <c r="X122">
        <v>317</v>
      </c>
      <c r="Y122" s="9">
        <v>3.2350230414746552</v>
      </c>
      <c r="AA122" t="str">
        <f t="shared" si="4"/>
        <v>16*</v>
      </c>
      <c r="AB122" t="str">
        <f t="shared" si="5"/>
        <v>7*</v>
      </c>
      <c r="AC122">
        <f t="shared" si="6"/>
        <v>0</v>
      </c>
      <c r="AD122" t="b">
        <f t="shared" si="7"/>
        <v>1</v>
      </c>
    </row>
    <row r="123" spans="1:30" ht="15">
      <c r="A123" t="s">
        <v>62</v>
      </c>
      <c r="C123" t="str">
        <f>VLOOKUP(A123,'[1]TBL-Rosters (16).csv'!$A$2:$E$2007,5,FALSE)</f>
        <v>GC</v>
      </c>
      <c r="D123" s="10" t="s">
        <v>1</v>
      </c>
      <c r="E123" s="10" t="s">
        <v>2</v>
      </c>
      <c r="F123" s="10">
        <v>-62</v>
      </c>
      <c r="G123" s="10" t="s">
        <v>3</v>
      </c>
      <c r="H123" s="10" t="s">
        <v>1</v>
      </c>
      <c r="I123" s="10" t="s">
        <v>8</v>
      </c>
      <c r="J123">
        <v>1</v>
      </c>
      <c r="K123">
        <v>0</v>
      </c>
      <c r="L123" s="1">
        <v>0.6666666666666666</v>
      </c>
      <c r="M123">
        <v>2</v>
      </c>
      <c r="N123">
        <v>1</v>
      </c>
      <c r="O123">
        <v>0</v>
      </c>
      <c r="P123">
        <v>1</v>
      </c>
      <c r="Q123">
        <v>0</v>
      </c>
      <c r="R123">
        <v>4</v>
      </c>
      <c r="S123">
        <v>4</v>
      </c>
      <c r="T123">
        <v>0</v>
      </c>
      <c r="U123" s="1">
        <v>0.6666666666666666</v>
      </c>
      <c r="V123">
        <v>2</v>
      </c>
      <c r="W123">
        <v>1</v>
      </c>
      <c r="X123">
        <v>4</v>
      </c>
      <c r="Y123" s="9">
        <v>27</v>
      </c>
      <c r="AA123" t="str">
        <f t="shared" si="4"/>
        <v>1*</v>
      </c>
      <c r="AB123" t="str">
        <f t="shared" si="5"/>
        <v>6*</v>
      </c>
      <c r="AC123">
        <f t="shared" si="6"/>
        <v>0</v>
      </c>
      <c r="AD123" t="b">
        <f t="shared" si="7"/>
        <v>1</v>
      </c>
    </row>
    <row r="124" spans="1:30" ht="15">
      <c r="A124" t="s">
        <v>287</v>
      </c>
      <c r="B124" t="s">
        <v>283</v>
      </c>
      <c r="C124" t="str">
        <f>VLOOKUP(A124,'[1]TBL-Rosters (16).csv'!$A$2:$E$2007,5,FALSE)</f>
        <v>GC</v>
      </c>
      <c r="D124" s="10" t="s">
        <v>1</v>
      </c>
      <c r="E124" s="10" t="s">
        <v>126</v>
      </c>
      <c r="F124" s="10">
        <v>-14</v>
      </c>
      <c r="G124" s="10" t="s">
        <v>138</v>
      </c>
      <c r="H124" s="10" t="s">
        <v>1</v>
      </c>
      <c r="I124" s="10" t="s">
        <v>4</v>
      </c>
      <c r="J124">
        <v>59</v>
      </c>
      <c r="K124">
        <v>0</v>
      </c>
      <c r="L124" s="1">
        <v>65</v>
      </c>
      <c r="M124">
        <v>22</v>
      </c>
      <c r="N124">
        <v>51</v>
      </c>
      <c r="O124">
        <v>8</v>
      </c>
      <c r="P124">
        <v>25</v>
      </c>
      <c r="Q124">
        <v>1</v>
      </c>
      <c r="R124">
        <v>271</v>
      </c>
      <c r="S124">
        <v>271</v>
      </c>
      <c r="T124">
        <v>0</v>
      </c>
      <c r="U124" s="1">
        <v>65</v>
      </c>
      <c r="V124">
        <v>22</v>
      </c>
      <c r="W124">
        <v>51</v>
      </c>
      <c r="X124">
        <v>271</v>
      </c>
      <c r="Y124" s="9">
        <v>3.046153846153846</v>
      </c>
      <c r="AA124" t="str">
        <f t="shared" si="4"/>
        <v>14*</v>
      </c>
      <c r="AB124" t="str">
        <f t="shared" si="5"/>
        <v>7*</v>
      </c>
      <c r="AC124">
        <f t="shared" si="6"/>
        <v>0</v>
      </c>
      <c r="AD124" t="b">
        <f t="shared" si="7"/>
        <v>1</v>
      </c>
    </row>
    <row r="125" spans="1:30" ht="15">
      <c r="A125" t="s">
        <v>394</v>
      </c>
      <c r="B125" t="s">
        <v>389</v>
      </c>
      <c r="C125" t="str">
        <f>VLOOKUP(A125,'[1]TBL-Rosters (16).csv'!$A$2:$E$2007,5,FALSE)</f>
        <v>GC</v>
      </c>
      <c r="D125" s="10" t="s">
        <v>1</v>
      </c>
      <c r="E125" s="10" t="s">
        <v>14</v>
      </c>
      <c r="F125" s="10">
        <v>-24</v>
      </c>
      <c r="G125" s="10" t="s">
        <v>335</v>
      </c>
      <c r="H125" s="10" t="s">
        <v>1</v>
      </c>
      <c r="I125" s="10" t="s">
        <v>8</v>
      </c>
      <c r="J125">
        <v>34</v>
      </c>
      <c r="K125">
        <v>0</v>
      </c>
      <c r="L125" s="1">
        <v>33.66666666666668</v>
      </c>
      <c r="M125">
        <v>10</v>
      </c>
      <c r="N125">
        <v>25</v>
      </c>
      <c r="O125">
        <v>1</v>
      </c>
      <c r="P125">
        <v>15</v>
      </c>
      <c r="Q125">
        <v>2</v>
      </c>
      <c r="R125">
        <v>135</v>
      </c>
      <c r="S125">
        <v>135</v>
      </c>
      <c r="T125">
        <v>0</v>
      </c>
      <c r="U125" s="1">
        <v>33.66666666666668</v>
      </c>
      <c r="V125">
        <v>10</v>
      </c>
      <c r="W125">
        <v>25</v>
      </c>
      <c r="X125">
        <v>135</v>
      </c>
      <c r="Y125" s="9">
        <v>2.6732673267326725</v>
      </c>
      <c r="AA125" t="str">
        <f t="shared" si="4"/>
        <v>16*</v>
      </c>
      <c r="AB125" t="str">
        <f t="shared" si="5"/>
        <v>6*</v>
      </c>
      <c r="AC125">
        <f t="shared" si="6"/>
        <v>0</v>
      </c>
      <c r="AD125" t="b">
        <f t="shared" si="7"/>
        <v>1</v>
      </c>
    </row>
    <row r="126" spans="1:30" ht="15">
      <c r="A126" t="s">
        <v>235</v>
      </c>
      <c r="B126" t="s">
        <v>223</v>
      </c>
      <c r="C126" t="str">
        <f>VLOOKUP(A126,'[1]TBL-Rosters (16).csv'!$A$2:$E$2007,5,FALSE)</f>
        <v>HOB</v>
      </c>
      <c r="D126" s="10" t="s">
        <v>54</v>
      </c>
      <c r="E126" s="10" t="s">
        <v>1</v>
      </c>
      <c r="F126" s="10" t="s">
        <v>65</v>
      </c>
      <c r="G126" s="10" t="s">
        <v>46</v>
      </c>
      <c r="H126" s="10" t="s">
        <v>66</v>
      </c>
      <c r="I126" s="10" t="s">
        <v>1</v>
      </c>
      <c r="J126">
        <v>28</v>
      </c>
      <c r="K126">
        <v>28</v>
      </c>
      <c r="L126" s="1">
        <v>127.66666666666667</v>
      </c>
      <c r="M126">
        <v>89</v>
      </c>
      <c r="N126">
        <v>160</v>
      </c>
      <c r="O126">
        <v>19</v>
      </c>
      <c r="P126">
        <v>37</v>
      </c>
      <c r="Q126">
        <v>1</v>
      </c>
      <c r="R126">
        <v>582</v>
      </c>
      <c r="S126">
        <v>582</v>
      </c>
      <c r="T126">
        <v>0</v>
      </c>
      <c r="U126" s="1">
        <v>0</v>
      </c>
      <c r="V126">
        <v>0</v>
      </c>
      <c r="W126">
        <v>0</v>
      </c>
      <c r="X126">
        <v>0</v>
      </c>
      <c r="Y126" s="9">
        <v>6.274151436031332</v>
      </c>
      <c r="AA126" t="str">
        <f t="shared" si="4"/>
        <v>1</v>
      </c>
      <c r="AB126" t="str">
        <f t="shared" si="5"/>
        <v>26</v>
      </c>
      <c r="AC126">
        <f t="shared" si="6"/>
        <v>197</v>
      </c>
      <c r="AD126" t="b">
        <f t="shared" si="7"/>
        <v>0</v>
      </c>
    </row>
    <row r="127" spans="1:30" ht="15">
      <c r="A127" t="s">
        <v>291</v>
      </c>
      <c r="B127" t="s">
        <v>283</v>
      </c>
      <c r="C127" t="str">
        <f>VLOOKUP(A127,'[1]TBL-Rosters (16).csv'!$A$2:$E$2007,5,FALSE)</f>
        <v>HOB</v>
      </c>
      <c r="D127" s="10" t="s">
        <v>156</v>
      </c>
      <c r="E127" s="10" t="s">
        <v>1</v>
      </c>
      <c r="F127" s="10" t="s">
        <v>116</v>
      </c>
      <c r="G127" s="10" t="s">
        <v>17</v>
      </c>
      <c r="H127" s="10" t="s">
        <v>19</v>
      </c>
      <c r="I127" s="10" t="s">
        <v>1</v>
      </c>
      <c r="J127">
        <v>24</v>
      </c>
      <c r="K127">
        <v>24</v>
      </c>
      <c r="L127" s="1">
        <v>132.66666666666663</v>
      </c>
      <c r="M127">
        <v>35</v>
      </c>
      <c r="N127">
        <v>91</v>
      </c>
      <c r="O127">
        <v>13</v>
      </c>
      <c r="P127">
        <v>36</v>
      </c>
      <c r="Q127">
        <v>1</v>
      </c>
      <c r="R127">
        <v>534</v>
      </c>
      <c r="S127">
        <v>534</v>
      </c>
      <c r="T127">
        <v>0</v>
      </c>
      <c r="U127" s="1">
        <v>0</v>
      </c>
      <c r="V127">
        <v>0</v>
      </c>
      <c r="W127">
        <v>0</v>
      </c>
      <c r="X127">
        <v>0</v>
      </c>
      <c r="Y127" s="9">
        <v>2.3743718592964833</v>
      </c>
      <c r="AA127" t="str">
        <f t="shared" si="4"/>
        <v>17</v>
      </c>
      <c r="AB127" t="str">
        <f t="shared" si="5"/>
        <v>22</v>
      </c>
      <c r="AC127">
        <f t="shared" si="6"/>
        <v>169</v>
      </c>
      <c r="AD127" t="b">
        <f t="shared" si="7"/>
        <v>1</v>
      </c>
    </row>
    <row r="128" spans="1:30" ht="15">
      <c r="A128" t="s">
        <v>486</v>
      </c>
      <c r="B128" t="s">
        <v>478</v>
      </c>
      <c r="C128" t="str">
        <f>VLOOKUP(A128,'[1]TBL-Rosters (16).csv'!$A$2:$E$2007,5,FALSE)</f>
        <v>HOB</v>
      </c>
      <c r="D128" s="10" t="s">
        <v>4</v>
      </c>
      <c r="E128" s="10" t="s">
        <v>1</v>
      </c>
      <c r="F128" s="10" t="s">
        <v>22</v>
      </c>
      <c r="G128" s="10">
        <v>-12</v>
      </c>
      <c r="H128" s="10" t="s">
        <v>70</v>
      </c>
      <c r="I128" s="10" t="s">
        <v>1</v>
      </c>
      <c r="J128">
        <v>21</v>
      </c>
      <c r="K128">
        <v>21</v>
      </c>
      <c r="L128" s="1">
        <v>106.33333333333331</v>
      </c>
      <c r="M128">
        <v>55</v>
      </c>
      <c r="N128">
        <v>106</v>
      </c>
      <c r="O128">
        <v>16</v>
      </c>
      <c r="P128">
        <v>32</v>
      </c>
      <c r="Q128">
        <v>1</v>
      </c>
      <c r="R128">
        <v>453</v>
      </c>
      <c r="S128">
        <v>453</v>
      </c>
      <c r="T128">
        <v>0</v>
      </c>
      <c r="U128" s="1">
        <v>0</v>
      </c>
      <c r="V128">
        <v>0</v>
      </c>
      <c r="W128">
        <v>0</v>
      </c>
      <c r="X128">
        <v>0</v>
      </c>
      <c r="Y128" s="9">
        <v>4.655172413793104</v>
      </c>
      <c r="AA128" t="str">
        <f t="shared" si="4"/>
        <v>7</v>
      </c>
      <c r="AB128" t="str">
        <f t="shared" si="5"/>
        <v>23</v>
      </c>
      <c r="AC128">
        <f t="shared" si="6"/>
        <v>145</v>
      </c>
      <c r="AD128" t="b">
        <f t="shared" si="7"/>
        <v>1</v>
      </c>
    </row>
    <row r="129" spans="1:30" ht="15">
      <c r="A129" t="s">
        <v>482</v>
      </c>
      <c r="B129" t="s">
        <v>478</v>
      </c>
      <c r="C129" t="str">
        <f>VLOOKUP(A129,'[1]TBL-Rosters (16).csv'!$A$2:$E$2007,5,FALSE)</f>
        <v>HOB</v>
      </c>
      <c r="D129" s="10" t="s">
        <v>38</v>
      </c>
      <c r="E129" s="10" t="s">
        <v>1</v>
      </c>
      <c r="F129" s="10" t="s">
        <v>63</v>
      </c>
      <c r="G129" s="10">
        <v>-34</v>
      </c>
      <c r="H129" s="10" t="s">
        <v>28</v>
      </c>
      <c r="I129" s="10" t="s">
        <v>1</v>
      </c>
      <c r="J129">
        <v>20</v>
      </c>
      <c r="K129">
        <v>20</v>
      </c>
      <c r="L129" s="1">
        <v>92.33333333333331</v>
      </c>
      <c r="M129">
        <v>43</v>
      </c>
      <c r="N129">
        <v>92</v>
      </c>
      <c r="O129">
        <v>20</v>
      </c>
      <c r="P129">
        <v>19</v>
      </c>
      <c r="Q129">
        <v>0</v>
      </c>
      <c r="R129">
        <v>379</v>
      </c>
      <c r="S129">
        <v>379</v>
      </c>
      <c r="T129">
        <v>0</v>
      </c>
      <c r="U129" s="1">
        <v>0</v>
      </c>
      <c r="V129">
        <v>0</v>
      </c>
      <c r="W129">
        <v>0</v>
      </c>
      <c r="X129">
        <v>0</v>
      </c>
      <c r="Y129" s="9">
        <v>4.191335740072203</v>
      </c>
      <c r="AA129" t="str">
        <f t="shared" si="4"/>
        <v>8</v>
      </c>
      <c r="AB129" t="str">
        <f t="shared" si="5"/>
        <v>20</v>
      </c>
      <c r="AC129">
        <f t="shared" si="6"/>
        <v>124</v>
      </c>
      <c r="AD129" t="b">
        <f t="shared" si="7"/>
        <v>1</v>
      </c>
    </row>
    <row r="130" spans="1:30" ht="15">
      <c r="A130" t="s">
        <v>706</v>
      </c>
      <c r="B130" t="s">
        <v>705</v>
      </c>
      <c r="C130" t="str">
        <f>VLOOKUP(A130,'[1]TBL-Rosters (16).csv'!$A$2:$E$2007,5,FALSE)</f>
        <v>HOB</v>
      </c>
      <c r="D130" s="10" t="s">
        <v>4</v>
      </c>
      <c r="E130" s="10" t="s">
        <v>1</v>
      </c>
      <c r="F130" s="10" t="s">
        <v>63</v>
      </c>
      <c r="G130" s="10">
        <v>-22</v>
      </c>
      <c r="H130" s="10" t="s">
        <v>28</v>
      </c>
      <c r="I130" s="10" t="s">
        <v>38</v>
      </c>
      <c r="J130">
        <v>35</v>
      </c>
      <c r="K130">
        <v>19</v>
      </c>
      <c r="L130" s="1">
        <v>109.66666666666667</v>
      </c>
      <c r="M130">
        <v>52</v>
      </c>
      <c r="N130">
        <v>108</v>
      </c>
      <c r="O130">
        <v>19</v>
      </c>
      <c r="P130">
        <v>25</v>
      </c>
      <c r="Q130">
        <v>2</v>
      </c>
      <c r="R130">
        <v>455</v>
      </c>
      <c r="S130">
        <v>0</v>
      </c>
      <c r="T130">
        <v>455</v>
      </c>
      <c r="U130" s="1">
        <v>23.666666666666664</v>
      </c>
      <c r="V130">
        <v>9</v>
      </c>
      <c r="W130">
        <v>18</v>
      </c>
      <c r="X130">
        <v>95</v>
      </c>
      <c r="Y130" s="9">
        <v>4.267477203647417</v>
      </c>
      <c r="AA130" t="str">
        <f t="shared" si="4"/>
        <v>7</v>
      </c>
      <c r="AB130" t="str">
        <f t="shared" si="5"/>
        <v>20/8*</v>
      </c>
      <c r="AC130">
        <f t="shared" si="6"/>
        <v>104</v>
      </c>
      <c r="AD130" t="b">
        <f t="shared" si="7"/>
        <v>1</v>
      </c>
    </row>
    <row r="131" spans="1:30" ht="15">
      <c r="A131" t="s">
        <v>702</v>
      </c>
      <c r="B131" t="s">
        <v>690</v>
      </c>
      <c r="C131" t="str">
        <f>VLOOKUP(A131,'[1]TBL-Rosters (16).csv'!$A$2:$E$2007,5,FALSE)</f>
        <v>HOB</v>
      </c>
      <c r="D131" s="10" t="s">
        <v>38</v>
      </c>
      <c r="E131" s="10" t="s">
        <v>1</v>
      </c>
      <c r="F131" s="10" t="s">
        <v>22</v>
      </c>
      <c r="G131" s="10">
        <v>-35</v>
      </c>
      <c r="H131" s="10" t="s">
        <v>25</v>
      </c>
      <c r="I131" s="10" t="s">
        <v>10</v>
      </c>
      <c r="J131">
        <v>24</v>
      </c>
      <c r="K131">
        <v>19</v>
      </c>
      <c r="L131" s="1">
        <v>101.33333333333331</v>
      </c>
      <c r="M131">
        <v>54</v>
      </c>
      <c r="N131">
        <v>99</v>
      </c>
      <c r="O131">
        <v>23</v>
      </c>
      <c r="P131">
        <v>30</v>
      </c>
      <c r="Q131">
        <v>0</v>
      </c>
      <c r="R131">
        <v>431</v>
      </c>
      <c r="S131">
        <v>431</v>
      </c>
      <c r="T131">
        <v>0</v>
      </c>
      <c r="U131" s="1">
        <v>15</v>
      </c>
      <c r="V131">
        <v>9</v>
      </c>
      <c r="W131">
        <v>15</v>
      </c>
      <c r="X131">
        <v>63</v>
      </c>
      <c r="Y131" s="9">
        <v>4.796052631578949</v>
      </c>
      <c r="AA131" t="str">
        <f aca="true" t="shared" si="8" ref="AA131:AA194">IF(E131="",D131,IF(D131="",E131,CONCATENATE(D131,"/",E131)))</f>
        <v>8</v>
      </c>
      <c r="AB131" t="str">
        <f aca="true" t="shared" si="9" ref="AB131:AB194">IF(I131="",H131,IF(H131="",CONCATENATE(I131,"*"),CONCATENATE(H131,"/",I131,"*")))</f>
        <v>21/15*</v>
      </c>
      <c r="AC131">
        <f t="shared" si="6"/>
        <v>85</v>
      </c>
      <c r="AD131" t="b">
        <f t="shared" si="7"/>
        <v>1</v>
      </c>
    </row>
    <row r="132" spans="1:30" ht="15">
      <c r="A132" t="s">
        <v>431</v>
      </c>
      <c r="B132" t="s">
        <v>426</v>
      </c>
      <c r="C132" t="str">
        <f>VLOOKUP(A132,'[1]TBL-Rosters (16).csv'!$A$2:$E$2007,5,FALSE)</f>
        <v>HOB</v>
      </c>
      <c r="D132" s="10" t="s">
        <v>156</v>
      </c>
      <c r="E132" s="10" t="s">
        <v>1</v>
      </c>
      <c r="F132" s="10" t="s">
        <v>48</v>
      </c>
      <c r="G132" s="10">
        <v>-24</v>
      </c>
      <c r="H132" s="10" t="s">
        <v>35</v>
      </c>
      <c r="I132" s="10" t="s">
        <v>1</v>
      </c>
      <c r="J132">
        <v>17</v>
      </c>
      <c r="K132">
        <v>17</v>
      </c>
      <c r="L132" s="1">
        <v>107.66666666666667</v>
      </c>
      <c r="M132">
        <v>31</v>
      </c>
      <c r="N132">
        <v>71</v>
      </c>
      <c r="O132">
        <v>19</v>
      </c>
      <c r="P132">
        <v>37</v>
      </c>
      <c r="Q132">
        <v>1</v>
      </c>
      <c r="R132">
        <v>432</v>
      </c>
      <c r="S132">
        <v>0</v>
      </c>
      <c r="T132">
        <v>432</v>
      </c>
      <c r="U132" s="1">
        <v>0</v>
      </c>
      <c r="V132">
        <v>0</v>
      </c>
      <c r="W132">
        <v>0</v>
      </c>
      <c r="X132">
        <v>0</v>
      </c>
      <c r="Y132" s="9">
        <v>2.591331269349845</v>
      </c>
      <c r="AA132" t="str">
        <f t="shared" si="8"/>
        <v>17</v>
      </c>
      <c r="AB132" t="str">
        <f t="shared" si="9"/>
        <v>25</v>
      </c>
      <c r="AC132">
        <f aca="true" t="shared" si="10" ref="AC132:AC195">IF(C132=C133,AC133+K132,K132)</f>
        <v>66</v>
      </c>
      <c r="AD132" t="b">
        <f aca="true" t="shared" si="11" ref="AD132:AD195">C132=C131</f>
        <v>1</v>
      </c>
    </row>
    <row r="133" spans="1:30" ht="15">
      <c r="A133" t="s">
        <v>325</v>
      </c>
      <c r="B133" t="s">
        <v>319</v>
      </c>
      <c r="C133" t="str">
        <f>VLOOKUP(A133,'[1]TBL-Rosters (16).csv'!$A$2:$E$2007,5,FALSE)</f>
        <v>HOB</v>
      </c>
      <c r="D133" s="10" t="s">
        <v>56</v>
      </c>
      <c r="E133" s="10" t="s">
        <v>1</v>
      </c>
      <c r="F133" s="10" t="s">
        <v>46</v>
      </c>
      <c r="G133" s="10" t="s">
        <v>116</v>
      </c>
      <c r="H133" s="10" t="s">
        <v>35</v>
      </c>
      <c r="I133" s="10" t="s">
        <v>1</v>
      </c>
      <c r="J133">
        <v>16</v>
      </c>
      <c r="K133">
        <v>16</v>
      </c>
      <c r="L133" s="1">
        <v>96.66666666666667</v>
      </c>
      <c r="M133">
        <v>34</v>
      </c>
      <c r="N133">
        <v>84</v>
      </c>
      <c r="O133">
        <v>11</v>
      </c>
      <c r="P133">
        <v>33</v>
      </c>
      <c r="Q133">
        <v>0</v>
      </c>
      <c r="R133">
        <v>405</v>
      </c>
      <c r="S133">
        <v>405</v>
      </c>
      <c r="T133">
        <v>0</v>
      </c>
      <c r="U133" s="1">
        <v>0</v>
      </c>
      <c r="V133">
        <v>0</v>
      </c>
      <c r="W133">
        <v>0</v>
      </c>
      <c r="X133">
        <v>0</v>
      </c>
      <c r="Y133" s="9">
        <v>3.1655172413793102</v>
      </c>
      <c r="AA133" t="str">
        <f t="shared" si="8"/>
        <v>12</v>
      </c>
      <c r="AB133" t="str">
        <f t="shared" si="9"/>
        <v>25</v>
      </c>
      <c r="AC133">
        <f t="shared" si="10"/>
        <v>49</v>
      </c>
      <c r="AD133" t="b">
        <f t="shared" si="11"/>
        <v>1</v>
      </c>
    </row>
    <row r="134" spans="1:30" ht="15">
      <c r="A134" t="s">
        <v>408</v>
      </c>
      <c r="B134" t="s">
        <v>407</v>
      </c>
      <c r="C134" t="str">
        <f>VLOOKUP(A134,'[1]TBL-Rosters (16).csv'!$A$2:$E$2007,5,FALSE)</f>
        <v>HOB</v>
      </c>
      <c r="D134" s="10" t="s">
        <v>30</v>
      </c>
      <c r="E134" s="10" t="s">
        <v>42</v>
      </c>
      <c r="F134" s="10">
        <v>-11</v>
      </c>
      <c r="G134" s="10" t="s">
        <v>116</v>
      </c>
      <c r="H134" s="10" t="s">
        <v>70</v>
      </c>
      <c r="I134" s="10" t="s">
        <v>16</v>
      </c>
      <c r="J134">
        <v>23</v>
      </c>
      <c r="K134">
        <v>14</v>
      </c>
      <c r="L134" s="1">
        <v>98.33333333333331</v>
      </c>
      <c r="M134">
        <v>41</v>
      </c>
      <c r="N134">
        <v>85</v>
      </c>
      <c r="O134">
        <v>11</v>
      </c>
      <c r="P134">
        <v>36</v>
      </c>
      <c r="Q134">
        <v>1</v>
      </c>
      <c r="R134">
        <v>413</v>
      </c>
      <c r="S134">
        <v>413</v>
      </c>
      <c r="T134">
        <v>0</v>
      </c>
      <c r="U134" s="1">
        <v>27.33333333333334</v>
      </c>
      <c r="V134">
        <v>6</v>
      </c>
      <c r="W134">
        <v>21</v>
      </c>
      <c r="X134">
        <v>109</v>
      </c>
      <c r="Y134" s="9">
        <v>3.7525423728813565</v>
      </c>
      <c r="AA134" t="str">
        <f t="shared" si="8"/>
        <v>9/18*</v>
      </c>
      <c r="AB134" t="str">
        <f t="shared" si="9"/>
        <v>23/14*</v>
      </c>
      <c r="AC134">
        <f t="shared" si="10"/>
        <v>33</v>
      </c>
      <c r="AD134" t="b">
        <f t="shared" si="11"/>
        <v>1</v>
      </c>
    </row>
    <row r="135" spans="1:30" ht="15">
      <c r="A135" t="s">
        <v>190</v>
      </c>
      <c r="B135" t="s">
        <v>184</v>
      </c>
      <c r="C135" t="str">
        <f>VLOOKUP(A135,'[1]TBL-Rosters (16).csv'!$A$2:$E$2007,5,FALSE)</f>
        <v>HOB</v>
      </c>
      <c r="D135" s="10" t="s">
        <v>33</v>
      </c>
      <c r="E135" s="10" t="s">
        <v>191</v>
      </c>
      <c r="F135" s="10">
        <v>-46</v>
      </c>
      <c r="G135" s="10">
        <v>-21</v>
      </c>
      <c r="H135" s="10" t="s">
        <v>108</v>
      </c>
      <c r="I135" s="10" t="s">
        <v>30</v>
      </c>
      <c r="J135">
        <v>45</v>
      </c>
      <c r="K135">
        <v>13</v>
      </c>
      <c r="L135" s="1">
        <v>113.66666666666667</v>
      </c>
      <c r="M135">
        <v>61</v>
      </c>
      <c r="N135">
        <v>93</v>
      </c>
      <c r="O135">
        <v>20</v>
      </c>
      <c r="P135">
        <v>63</v>
      </c>
      <c r="Q135">
        <v>3</v>
      </c>
      <c r="R135">
        <v>500</v>
      </c>
      <c r="S135">
        <v>0</v>
      </c>
      <c r="T135">
        <v>500</v>
      </c>
      <c r="U135" s="1">
        <v>56.66666666666668</v>
      </c>
      <c r="V135">
        <v>17</v>
      </c>
      <c r="W135">
        <v>42</v>
      </c>
      <c r="X135">
        <v>236</v>
      </c>
      <c r="Y135" s="9">
        <v>4.829912023460411</v>
      </c>
      <c r="AA135" t="str">
        <f t="shared" si="8"/>
        <v>4/17*</v>
      </c>
      <c r="AB135" t="str">
        <f t="shared" si="9"/>
        <v>27/9*</v>
      </c>
      <c r="AC135">
        <f t="shared" si="10"/>
        <v>19</v>
      </c>
      <c r="AD135" t="b">
        <f t="shared" si="11"/>
        <v>1</v>
      </c>
    </row>
    <row r="136" spans="1:30" ht="15">
      <c r="A136" t="s">
        <v>674</v>
      </c>
      <c r="B136" t="s">
        <v>672</v>
      </c>
      <c r="C136" t="str">
        <f>VLOOKUP(A136,'[1]TBL-Rosters (16).csv'!$A$2:$E$2007,5,FALSE)</f>
        <v>HOB</v>
      </c>
      <c r="D136" s="10" t="s">
        <v>1</v>
      </c>
      <c r="E136" s="10" t="s">
        <v>2</v>
      </c>
      <c r="F136" s="10">
        <v>-62</v>
      </c>
      <c r="G136" s="10">
        <v>-35</v>
      </c>
      <c r="H136" s="10" t="s">
        <v>19</v>
      </c>
      <c r="I136" s="10" t="s">
        <v>39</v>
      </c>
      <c r="J136">
        <v>13</v>
      </c>
      <c r="K136">
        <v>2</v>
      </c>
      <c r="L136" s="1">
        <v>22.666666666666664</v>
      </c>
      <c r="M136">
        <v>22</v>
      </c>
      <c r="N136">
        <v>29</v>
      </c>
      <c r="O136">
        <v>6</v>
      </c>
      <c r="P136">
        <v>17</v>
      </c>
      <c r="Q136">
        <v>0</v>
      </c>
      <c r="R136">
        <v>112</v>
      </c>
      <c r="S136">
        <v>112</v>
      </c>
      <c r="T136">
        <v>0</v>
      </c>
      <c r="U136" s="1">
        <v>17.666666666666664</v>
      </c>
      <c r="V136">
        <v>13</v>
      </c>
      <c r="W136">
        <v>20</v>
      </c>
      <c r="X136">
        <v>83</v>
      </c>
      <c r="Y136" s="9">
        <v>8.73529411764706</v>
      </c>
      <c r="AA136" t="str">
        <f t="shared" si="8"/>
        <v>1*</v>
      </c>
      <c r="AB136" t="str">
        <f t="shared" si="9"/>
        <v>22/10*</v>
      </c>
      <c r="AC136">
        <f t="shared" si="10"/>
        <v>6</v>
      </c>
      <c r="AD136" t="b">
        <f t="shared" si="11"/>
        <v>1</v>
      </c>
    </row>
    <row r="137" spans="1:30" ht="15">
      <c r="A137" t="s">
        <v>69</v>
      </c>
      <c r="C137" t="str">
        <f>VLOOKUP(A137,'[1]TBL-Rosters (16).csv'!$A$2:$E$2007,5,FALSE)</f>
        <v>HOB</v>
      </c>
      <c r="D137" s="10" t="s">
        <v>1</v>
      </c>
      <c r="E137" s="10" t="s">
        <v>6</v>
      </c>
      <c r="F137" s="10">
        <v>-62</v>
      </c>
      <c r="G137" s="10" t="s">
        <v>48</v>
      </c>
      <c r="H137" s="10" t="s">
        <v>70</v>
      </c>
      <c r="I137" s="10" t="s">
        <v>38</v>
      </c>
      <c r="J137">
        <v>24</v>
      </c>
      <c r="K137">
        <v>2</v>
      </c>
      <c r="L137" s="1">
        <v>33.333333333333336</v>
      </c>
      <c r="M137">
        <v>23</v>
      </c>
      <c r="N137">
        <v>32</v>
      </c>
      <c r="O137">
        <v>5</v>
      </c>
      <c r="P137">
        <v>22</v>
      </c>
      <c r="Q137">
        <v>1</v>
      </c>
      <c r="R137">
        <v>158</v>
      </c>
      <c r="S137">
        <v>0</v>
      </c>
      <c r="T137">
        <v>158</v>
      </c>
      <c r="U137" s="1">
        <v>27</v>
      </c>
      <c r="V137">
        <v>15</v>
      </c>
      <c r="W137">
        <v>23</v>
      </c>
      <c r="X137">
        <v>123</v>
      </c>
      <c r="Y137" s="9">
        <v>6.21</v>
      </c>
      <c r="AA137" t="str">
        <f t="shared" si="8"/>
        <v>5*</v>
      </c>
      <c r="AB137" t="str">
        <f t="shared" si="9"/>
        <v>23/8*</v>
      </c>
      <c r="AC137">
        <f t="shared" si="10"/>
        <v>4</v>
      </c>
      <c r="AD137" t="b">
        <f t="shared" si="11"/>
        <v>1</v>
      </c>
    </row>
    <row r="138" spans="1:30" ht="15">
      <c r="A138" t="s">
        <v>477</v>
      </c>
      <c r="B138" t="s">
        <v>478</v>
      </c>
      <c r="C138" t="str">
        <f>VLOOKUP(A138,'[1]TBL-Rosters (16).csv'!$A$2:$E$2007,5,FALSE)</f>
        <v>HOB</v>
      </c>
      <c r="D138" s="10" t="s">
        <v>1</v>
      </c>
      <c r="E138" s="10" t="s">
        <v>90</v>
      </c>
      <c r="F138" s="10">
        <v>-43</v>
      </c>
      <c r="G138" s="10">
        <v>-12</v>
      </c>
      <c r="H138" s="10" t="s">
        <v>56</v>
      </c>
      <c r="I138" s="10" t="s">
        <v>4</v>
      </c>
      <c r="J138">
        <v>20</v>
      </c>
      <c r="K138">
        <v>1</v>
      </c>
      <c r="L138" s="1">
        <v>24.666666666666664</v>
      </c>
      <c r="M138">
        <v>13</v>
      </c>
      <c r="N138">
        <v>28</v>
      </c>
      <c r="O138">
        <v>4</v>
      </c>
      <c r="P138">
        <v>13</v>
      </c>
      <c r="Q138">
        <v>0</v>
      </c>
      <c r="R138">
        <v>113</v>
      </c>
      <c r="S138">
        <v>113</v>
      </c>
      <c r="T138">
        <v>0</v>
      </c>
      <c r="U138" s="1">
        <v>23.666666666666664</v>
      </c>
      <c r="V138">
        <v>8</v>
      </c>
      <c r="W138">
        <v>21</v>
      </c>
      <c r="X138">
        <v>103</v>
      </c>
      <c r="Y138" s="9">
        <v>4.743243243243244</v>
      </c>
      <c r="AA138" t="str">
        <f t="shared" si="8"/>
        <v>6*</v>
      </c>
      <c r="AB138" t="str">
        <f t="shared" si="9"/>
        <v>12/7*</v>
      </c>
      <c r="AC138">
        <f t="shared" si="10"/>
        <v>2</v>
      </c>
      <c r="AD138" t="b">
        <f t="shared" si="11"/>
        <v>1</v>
      </c>
    </row>
    <row r="139" spans="1:30" ht="15">
      <c r="A139" t="s">
        <v>496</v>
      </c>
      <c r="B139" t="s">
        <v>494</v>
      </c>
      <c r="C139" t="str">
        <f>VLOOKUP(A139,'[1]TBL-Rosters (16).csv'!$A$2:$E$2007,5,FALSE)</f>
        <v>HOB</v>
      </c>
      <c r="D139" s="10" t="s">
        <v>1</v>
      </c>
      <c r="E139" s="10" t="s">
        <v>191</v>
      </c>
      <c r="F139" s="10" t="s">
        <v>138</v>
      </c>
      <c r="G139" s="10">
        <v>-23</v>
      </c>
      <c r="H139" s="10" t="s">
        <v>38</v>
      </c>
      <c r="I139" s="10" t="s">
        <v>4</v>
      </c>
      <c r="J139">
        <v>31</v>
      </c>
      <c r="K139">
        <v>1</v>
      </c>
      <c r="L139" s="1">
        <v>41.333333333333336</v>
      </c>
      <c r="M139">
        <v>11</v>
      </c>
      <c r="N139">
        <v>28</v>
      </c>
      <c r="O139">
        <v>7</v>
      </c>
      <c r="P139">
        <v>16</v>
      </c>
      <c r="Q139">
        <v>4</v>
      </c>
      <c r="R139">
        <v>165</v>
      </c>
      <c r="S139">
        <v>0</v>
      </c>
      <c r="T139">
        <v>165</v>
      </c>
      <c r="U139" s="1">
        <v>39.333333333333336</v>
      </c>
      <c r="V139">
        <v>11</v>
      </c>
      <c r="W139">
        <v>26</v>
      </c>
      <c r="X139">
        <v>157</v>
      </c>
      <c r="Y139" s="9">
        <v>2.3951612903225805</v>
      </c>
      <c r="AA139" t="str">
        <f t="shared" si="8"/>
        <v>17*</v>
      </c>
      <c r="AB139" t="str">
        <f t="shared" si="9"/>
        <v>8/7*</v>
      </c>
      <c r="AC139">
        <f t="shared" si="10"/>
        <v>1</v>
      </c>
      <c r="AD139" t="b">
        <f t="shared" si="11"/>
        <v>1</v>
      </c>
    </row>
    <row r="140" spans="1:30" ht="15">
      <c r="A140" t="s">
        <v>341</v>
      </c>
      <c r="B140" t="s">
        <v>41</v>
      </c>
      <c r="C140" t="str">
        <f>VLOOKUP(A140,'[1]TBL-Rosters (16).csv'!$A$2:$E$2007,5,FALSE)</f>
        <v>HOB</v>
      </c>
      <c r="D140" s="10" t="s">
        <v>1</v>
      </c>
      <c r="E140" s="10" t="s">
        <v>124</v>
      </c>
      <c r="F140" s="10">
        <v>-56</v>
      </c>
      <c r="G140" s="10">
        <v>-22</v>
      </c>
      <c r="H140" s="10" t="s">
        <v>1</v>
      </c>
      <c r="I140" s="10" t="s">
        <v>4</v>
      </c>
      <c r="J140">
        <v>48</v>
      </c>
      <c r="K140">
        <v>0</v>
      </c>
      <c r="L140" s="1">
        <v>47.66666666666668</v>
      </c>
      <c r="M140">
        <v>40</v>
      </c>
      <c r="N140">
        <v>47</v>
      </c>
      <c r="O140">
        <v>9</v>
      </c>
      <c r="P140">
        <v>29</v>
      </c>
      <c r="Q140">
        <v>1</v>
      </c>
      <c r="R140">
        <v>217</v>
      </c>
      <c r="S140">
        <v>0</v>
      </c>
      <c r="T140">
        <v>217</v>
      </c>
      <c r="U140" s="1">
        <v>47.66666666666668</v>
      </c>
      <c r="V140">
        <v>40</v>
      </c>
      <c r="W140">
        <v>47</v>
      </c>
      <c r="X140">
        <v>217</v>
      </c>
      <c r="Y140" s="9">
        <v>7.552447552447551</v>
      </c>
      <c r="AA140" t="str">
        <f t="shared" si="8"/>
        <v>2*</v>
      </c>
      <c r="AB140" t="str">
        <f t="shared" si="9"/>
        <v>7*</v>
      </c>
      <c r="AC140">
        <f t="shared" si="10"/>
        <v>0</v>
      </c>
      <c r="AD140" t="b">
        <f t="shared" si="11"/>
        <v>1</v>
      </c>
    </row>
    <row r="141" spans="1:30" ht="15">
      <c r="A141" t="s">
        <v>64</v>
      </c>
      <c r="C141" t="str">
        <f>VLOOKUP(A141,'[1]TBL-Rosters (16).csv'!$A$2:$E$2007,5,FALSE)</f>
        <v>HOB</v>
      </c>
      <c r="D141" s="10" t="s">
        <v>1</v>
      </c>
      <c r="E141" s="10" t="s">
        <v>2</v>
      </c>
      <c r="F141" s="10">
        <v>-62</v>
      </c>
      <c r="G141" s="10">
        <v>-62</v>
      </c>
      <c r="H141" s="10" t="s">
        <v>1</v>
      </c>
      <c r="I141" s="10" t="s">
        <v>38</v>
      </c>
      <c r="J141">
        <v>1</v>
      </c>
      <c r="K141">
        <v>0</v>
      </c>
      <c r="L141" s="1">
        <v>1</v>
      </c>
      <c r="M141">
        <v>3</v>
      </c>
      <c r="N141">
        <v>1</v>
      </c>
      <c r="O141">
        <v>1</v>
      </c>
      <c r="P141">
        <v>1</v>
      </c>
      <c r="Q141">
        <v>0</v>
      </c>
      <c r="R141">
        <v>6</v>
      </c>
      <c r="S141">
        <v>0</v>
      </c>
      <c r="T141">
        <v>6</v>
      </c>
      <c r="U141" s="1">
        <v>1</v>
      </c>
      <c r="V141">
        <v>3</v>
      </c>
      <c r="W141">
        <v>1</v>
      </c>
      <c r="X141">
        <v>6</v>
      </c>
      <c r="Y141" s="9">
        <v>27</v>
      </c>
      <c r="AA141" t="str">
        <f t="shared" si="8"/>
        <v>1*</v>
      </c>
      <c r="AB141" t="str">
        <f t="shared" si="9"/>
        <v>8*</v>
      </c>
      <c r="AC141">
        <f t="shared" si="10"/>
        <v>0</v>
      </c>
      <c r="AD141" t="b">
        <f t="shared" si="11"/>
        <v>1</v>
      </c>
    </row>
    <row r="142" spans="1:30" ht="15">
      <c r="A142" t="s">
        <v>557</v>
      </c>
      <c r="B142" t="s">
        <v>548</v>
      </c>
      <c r="C142" t="str">
        <f>VLOOKUP(A142,'[1]TBL-Rosters (16).csv'!$A$2:$E$2007,5,FALSE)</f>
        <v>HOB</v>
      </c>
      <c r="D142" s="10" t="s">
        <v>1</v>
      </c>
      <c r="E142" s="10" t="s">
        <v>95</v>
      </c>
      <c r="F142" s="10">
        <v>-21</v>
      </c>
      <c r="G142" s="10" t="s">
        <v>88</v>
      </c>
      <c r="H142" s="10" t="s">
        <v>1</v>
      </c>
      <c r="I142" s="10" t="s">
        <v>8</v>
      </c>
      <c r="J142">
        <v>53</v>
      </c>
      <c r="K142">
        <v>0</v>
      </c>
      <c r="L142" s="1">
        <v>51</v>
      </c>
      <c r="M142">
        <v>21</v>
      </c>
      <c r="N142">
        <v>51</v>
      </c>
      <c r="O142">
        <v>5</v>
      </c>
      <c r="P142">
        <v>22</v>
      </c>
      <c r="Q142">
        <v>1</v>
      </c>
      <c r="R142">
        <v>224</v>
      </c>
      <c r="S142">
        <v>0</v>
      </c>
      <c r="T142">
        <v>224</v>
      </c>
      <c r="U142" s="1">
        <v>51</v>
      </c>
      <c r="V142">
        <v>21</v>
      </c>
      <c r="W142">
        <v>51</v>
      </c>
      <c r="X142">
        <v>224</v>
      </c>
      <c r="Y142" s="9">
        <v>3.7058823529411766</v>
      </c>
      <c r="AA142" t="str">
        <f t="shared" si="8"/>
        <v>9*</v>
      </c>
      <c r="AB142" t="str">
        <f t="shared" si="9"/>
        <v>6*</v>
      </c>
      <c r="AC142">
        <f t="shared" si="10"/>
        <v>0</v>
      </c>
      <c r="AD142" t="b">
        <f t="shared" si="11"/>
        <v>1</v>
      </c>
    </row>
    <row r="143" spans="1:30" ht="15">
      <c r="A143" t="s">
        <v>289</v>
      </c>
      <c r="B143" t="s">
        <v>283</v>
      </c>
      <c r="C143" t="str">
        <f>VLOOKUP(A143,'[1]TBL-Rosters (16).csv'!$A$2:$E$2007,5,FALSE)</f>
        <v>HOB</v>
      </c>
      <c r="D143" s="10" t="s">
        <v>1</v>
      </c>
      <c r="E143" s="10" t="s">
        <v>126</v>
      </c>
      <c r="F143" s="10">
        <v>-35</v>
      </c>
      <c r="G143" s="10" t="s">
        <v>150</v>
      </c>
      <c r="H143" s="10" t="s">
        <v>1</v>
      </c>
      <c r="I143" s="10" t="s">
        <v>8</v>
      </c>
      <c r="J143">
        <v>62</v>
      </c>
      <c r="K143">
        <v>0</v>
      </c>
      <c r="L143" s="1">
        <v>56.333333333333336</v>
      </c>
      <c r="M143">
        <v>22</v>
      </c>
      <c r="N143">
        <v>42</v>
      </c>
      <c r="O143">
        <v>3</v>
      </c>
      <c r="P143">
        <v>29</v>
      </c>
      <c r="Q143">
        <v>3</v>
      </c>
      <c r="R143">
        <v>242</v>
      </c>
      <c r="S143">
        <v>242</v>
      </c>
      <c r="T143">
        <v>0</v>
      </c>
      <c r="U143" s="1">
        <v>56.333333333333336</v>
      </c>
      <c r="V143">
        <v>22</v>
      </c>
      <c r="W143">
        <v>42</v>
      </c>
      <c r="X143">
        <v>242</v>
      </c>
      <c r="Y143" s="9">
        <v>3.5147928994082838</v>
      </c>
      <c r="AA143" t="str">
        <f t="shared" si="8"/>
        <v>14*</v>
      </c>
      <c r="AB143" t="str">
        <f t="shared" si="9"/>
        <v>6*</v>
      </c>
      <c r="AC143">
        <f t="shared" si="10"/>
        <v>0</v>
      </c>
      <c r="AD143" t="b">
        <f t="shared" si="11"/>
        <v>1</v>
      </c>
    </row>
    <row r="144" spans="1:30" ht="15">
      <c r="A144" t="s">
        <v>677</v>
      </c>
      <c r="B144" t="s">
        <v>672</v>
      </c>
      <c r="C144" t="str">
        <f>VLOOKUP(A144,'[1]TBL-Rosters (16).csv'!$A$2:$E$2007,5,FALSE)</f>
        <v>HOB</v>
      </c>
      <c r="D144" s="10" t="s">
        <v>1</v>
      </c>
      <c r="E144" s="10" t="s">
        <v>95</v>
      </c>
      <c r="F144" s="10">
        <v>-62</v>
      </c>
      <c r="G144" s="10" t="s">
        <v>48</v>
      </c>
      <c r="H144" s="10" t="s">
        <v>1</v>
      </c>
      <c r="I144" s="10" t="s">
        <v>4</v>
      </c>
      <c r="J144">
        <v>25</v>
      </c>
      <c r="K144">
        <v>0</v>
      </c>
      <c r="L144" s="1">
        <v>26.33333333333334</v>
      </c>
      <c r="M144">
        <v>15</v>
      </c>
      <c r="N144">
        <v>24</v>
      </c>
      <c r="O144">
        <v>4</v>
      </c>
      <c r="P144">
        <v>16</v>
      </c>
      <c r="Q144">
        <v>0</v>
      </c>
      <c r="R144">
        <v>120</v>
      </c>
      <c r="S144">
        <v>120</v>
      </c>
      <c r="T144">
        <v>0</v>
      </c>
      <c r="U144" s="1">
        <v>26.33333333333334</v>
      </c>
      <c r="V144">
        <v>15</v>
      </c>
      <c r="W144">
        <v>24</v>
      </c>
      <c r="X144">
        <v>120</v>
      </c>
      <c r="Y144" s="9">
        <v>5.126582278481012</v>
      </c>
      <c r="AA144" t="str">
        <f t="shared" si="8"/>
        <v>9*</v>
      </c>
      <c r="AB144" t="str">
        <f t="shared" si="9"/>
        <v>7*</v>
      </c>
      <c r="AC144">
        <f t="shared" si="10"/>
        <v>0</v>
      </c>
      <c r="AD144" t="b">
        <f t="shared" si="11"/>
        <v>1</v>
      </c>
    </row>
    <row r="145" spans="1:30" ht="15">
      <c r="A145" t="s">
        <v>549</v>
      </c>
      <c r="B145" t="s">
        <v>548</v>
      </c>
      <c r="C145" t="str">
        <f>VLOOKUP(A145,'[1]TBL-Rosters (16).csv'!$A$2:$E$2007,5,FALSE)</f>
        <v>HOB</v>
      </c>
      <c r="D145" s="10" t="s">
        <v>1</v>
      </c>
      <c r="E145" s="10" t="s">
        <v>2</v>
      </c>
      <c r="F145" s="10" t="s">
        <v>3</v>
      </c>
      <c r="G145" s="10" t="s">
        <v>3</v>
      </c>
      <c r="H145" s="10" t="s">
        <v>1</v>
      </c>
      <c r="I145" s="10" t="s">
        <v>78</v>
      </c>
      <c r="J145">
        <v>1</v>
      </c>
      <c r="K145">
        <v>0</v>
      </c>
      <c r="L145" s="1">
        <v>0.3333333333333333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0</v>
      </c>
      <c r="T145">
        <v>1</v>
      </c>
      <c r="U145" s="1">
        <v>0.3333333333333333</v>
      </c>
      <c r="V145">
        <v>0</v>
      </c>
      <c r="W145">
        <v>0</v>
      </c>
      <c r="X145">
        <v>1</v>
      </c>
      <c r="Y145" s="9">
        <v>0</v>
      </c>
      <c r="AA145" t="str">
        <f t="shared" si="8"/>
        <v>1*</v>
      </c>
      <c r="AB145" t="str">
        <f t="shared" si="9"/>
        <v>3*</v>
      </c>
      <c r="AC145">
        <f t="shared" si="10"/>
        <v>0</v>
      </c>
      <c r="AD145" t="b">
        <f t="shared" si="11"/>
        <v>1</v>
      </c>
    </row>
    <row r="146" spans="1:30" ht="15">
      <c r="A146" t="s">
        <v>68</v>
      </c>
      <c r="C146" t="str">
        <f>VLOOKUP(A146,'[1]TBL-Rosters (16).csv'!$A$2:$E$2007,5,FALSE)</f>
        <v>HOB</v>
      </c>
      <c r="D146" s="10" t="s">
        <v>1</v>
      </c>
      <c r="E146" s="10" t="s">
        <v>45</v>
      </c>
      <c r="F146" s="10" t="s">
        <v>22</v>
      </c>
      <c r="G146" s="10" t="s">
        <v>58</v>
      </c>
      <c r="H146" s="10" t="s">
        <v>1</v>
      </c>
      <c r="I146" s="10" t="s">
        <v>30</v>
      </c>
      <c r="J146">
        <v>8</v>
      </c>
      <c r="K146">
        <v>0</v>
      </c>
      <c r="L146" s="1">
        <v>13.333333333333332</v>
      </c>
      <c r="M146">
        <v>5</v>
      </c>
      <c r="N146">
        <v>11</v>
      </c>
      <c r="O146">
        <v>1</v>
      </c>
      <c r="P146">
        <v>5</v>
      </c>
      <c r="Q146">
        <v>1</v>
      </c>
      <c r="R146">
        <v>58</v>
      </c>
      <c r="S146">
        <v>12</v>
      </c>
      <c r="T146">
        <v>46</v>
      </c>
      <c r="U146" s="1">
        <v>13.333333333333332</v>
      </c>
      <c r="V146">
        <v>5</v>
      </c>
      <c r="W146">
        <v>11</v>
      </c>
      <c r="X146">
        <v>58</v>
      </c>
      <c r="Y146" s="9">
        <v>3.3750000000000004</v>
      </c>
      <c r="AA146" t="str">
        <f t="shared" si="8"/>
        <v>12*</v>
      </c>
      <c r="AB146" t="str">
        <f t="shared" si="9"/>
        <v>9*</v>
      </c>
      <c r="AC146">
        <f t="shared" si="10"/>
        <v>0</v>
      </c>
      <c r="AD146" t="b">
        <f t="shared" si="11"/>
        <v>1</v>
      </c>
    </row>
    <row r="147" spans="1:30" ht="15">
      <c r="A147" t="s">
        <v>194</v>
      </c>
      <c r="B147" t="s">
        <v>184</v>
      </c>
      <c r="C147" t="str">
        <f>VLOOKUP(A147,'[1]TBL-Rosters (16).csv'!$A$2:$E$2007,5,FALSE)</f>
        <v>HOB</v>
      </c>
      <c r="D147" s="10" t="s">
        <v>1</v>
      </c>
      <c r="E147" s="10" t="s">
        <v>2</v>
      </c>
      <c r="F147" s="10">
        <v>-62</v>
      </c>
      <c r="G147" s="10">
        <v>-62</v>
      </c>
      <c r="H147" s="10" t="s">
        <v>1</v>
      </c>
      <c r="I147" s="10" t="s">
        <v>4</v>
      </c>
      <c r="J147">
        <v>1</v>
      </c>
      <c r="K147">
        <v>0</v>
      </c>
      <c r="L147" s="1">
        <v>0.6666666666666666</v>
      </c>
      <c r="M147">
        <v>1</v>
      </c>
      <c r="N147">
        <v>2</v>
      </c>
      <c r="O147">
        <v>1</v>
      </c>
      <c r="P147">
        <v>1</v>
      </c>
      <c r="Q147">
        <v>0</v>
      </c>
      <c r="R147">
        <v>5</v>
      </c>
      <c r="S147">
        <v>0</v>
      </c>
      <c r="T147">
        <v>5</v>
      </c>
      <c r="U147" s="1">
        <v>0.6666666666666666</v>
      </c>
      <c r="V147">
        <v>1</v>
      </c>
      <c r="W147">
        <v>2</v>
      </c>
      <c r="X147">
        <v>5</v>
      </c>
      <c r="Y147" s="9">
        <v>13.5</v>
      </c>
      <c r="AA147" t="str">
        <f t="shared" si="8"/>
        <v>1*</v>
      </c>
      <c r="AB147" t="str">
        <f t="shared" si="9"/>
        <v>7*</v>
      </c>
      <c r="AC147">
        <f t="shared" si="10"/>
        <v>0</v>
      </c>
      <c r="AD147" t="b">
        <f t="shared" si="11"/>
        <v>1</v>
      </c>
    </row>
    <row r="148" spans="1:30" ht="15">
      <c r="A148" t="s">
        <v>694</v>
      </c>
      <c r="B148" t="s">
        <v>690</v>
      </c>
      <c r="C148" t="str">
        <f>VLOOKUP(A148,'[1]TBL-Rosters (16).csv'!$A$2:$E$2007,5,FALSE)</f>
        <v>HOB</v>
      </c>
      <c r="D148" s="10" t="s">
        <v>1</v>
      </c>
      <c r="E148" s="10" t="s">
        <v>191</v>
      </c>
      <c r="F148" s="10">
        <v>-11</v>
      </c>
      <c r="G148" s="10">
        <v>-26</v>
      </c>
      <c r="H148" s="10" t="s">
        <v>1</v>
      </c>
      <c r="I148" s="10" t="s">
        <v>4</v>
      </c>
      <c r="J148">
        <v>53</v>
      </c>
      <c r="K148">
        <v>0</v>
      </c>
      <c r="L148" s="1">
        <v>64.33333333333331</v>
      </c>
      <c r="M148">
        <v>25</v>
      </c>
      <c r="N148">
        <v>40</v>
      </c>
      <c r="O148">
        <v>12</v>
      </c>
      <c r="P148">
        <v>22</v>
      </c>
      <c r="Q148">
        <v>1</v>
      </c>
      <c r="R148">
        <v>251</v>
      </c>
      <c r="S148">
        <v>169</v>
      </c>
      <c r="T148">
        <v>82</v>
      </c>
      <c r="U148" s="1">
        <v>64.33333333333331</v>
      </c>
      <c r="V148">
        <v>25</v>
      </c>
      <c r="W148">
        <v>40</v>
      </c>
      <c r="X148">
        <v>251</v>
      </c>
      <c r="Y148" s="9">
        <v>3.4974093264248713</v>
      </c>
      <c r="AA148" t="str">
        <f t="shared" si="8"/>
        <v>17*</v>
      </c>
      <c r="AB148" t="str">
        <f t="shared" si="9"/>
        <v>7*</v>
      </c>
      <c r="AC148">
        <f t="shared" si="10"/>
        <v>0</v>
      </c>
      <c r="AD148" t="b">
        <f t="shared" si="11"/>
        <v>1</v>
      </c>
    </row>
    <row r="149" spans="1:30" ht="15">
      <c r="A149" t="s">
        <v>552</v>
      </c>
      <c r="B149" t="s">
        <v>548</v>
      </c>
      <c r="C149" t="str">
        <f>VLOOKUP(A149,'[1]TBL-Rosters (16).csv'!$A$2:$E$2007,5,FALSE)</f>
        <v>HOB</v>
      </c>
      <c r="D149" s="10" t="s">
        <v>1</v>
      </c>
      <c r="E149" s="10" t="s">
        <v>2</v>
      </c>
      <c r="F149" s="10" t="s">
        <v>3</v>
      </c>
      <c r="G149" s="10">
        <v>-62</v>
      </c>
      <c r="H149" s="10" t="s">
        <v>1</v>
      </c>
      <c r="I149" s="10" t="s">
        <v>30</v>
      </c>
      <c r="J149">
        <v>2</v>
      </c>
      <c r="K149">
        <v>0</v>
      </c>
      <c r="L149" s="1">
        <v>2.6666666666666674</v>
      </c>
      <c r="M149">
        <v>4</v>
      </c>
      <c r="N149">
        <v>6</v>
      </c>
      <c r="O149">
        <v>2</v>
      </c>
      <c r="P149">
        <v>0</v>
      </c>
      <c r="Q149">
        <v>0</v>
      </c>
      <c r="R149">
        <v>14</v>
      </c>
      <c r="S149">
        <v>0</v>
      </c>
      <c r="T149">
        <v>14</v>
      </c>
      <c r="U149" s="1">
        <v>2.6666666666666674</v>
      </c>
      <c r="V149">
        <v>4</v>
      </c>
      <c r="W149">
        <v>6</v>
      </c>
      <c r="X149">
        <v>14</v>
      </c>
      <c r="Y149" s="9">
        <v>13.499999999999996</v>
      </c>
      <c r="AA149" t="str">
        <f t="shared" si="8"/>
        <v>1*</v>
      </c>
      <c r="AB149" t="str">
        <f t="shared" si="9"/>
        <v>9*</v>
      </c>
      <c r="AC149">
        <f t="shared" si="10"/>
        <v>0</v>
      </c>
      <c r="AD149" t="b">
        <f t="shared" si="11"/>
        <v>1</v>
      </c>
    </row>
    <row r="150" spans="1:30" ht="15">
      <c r="A150" t="s">
        <v>465</v>
      </c>
      <c r="B150" t="s">
        <v>460</v>
      </c>
      <c r="C150" t="str">
        <f>VLOOKUP(A150,'[1]TBL-Rosters (16).csv'!$A$2:$E$2007,5,FALSE)</f>
        <v>HOB</v>
      </c>
      <c r="D150" s="10" t="s">
        <v>1</v>
      </c>
      <c r="E150" s="10" t="s">
        <v>42</v>
      </c>
      <c r="F150" s="10">
        <v>-52</v>
      </c>
      <c r="G150" s="10" t="s">
        <v>88</v>
      </c>
      <c r="H150" s="10" t="s">
        <v>1</v>
      </c>
      <c r="I150" s="10" t="s">
        <v>8</v>
      </c>
      <c r="J150">
        <v>58</v>
      </c>
      <c r="K150">
        <v>0</v>
      </c>
      <c r="L150" s="1">
        <v>54</v>
      </c>
      <c r="M150">
        <v>15</v>
      </c>
      <c r="N150">
        <v>36</v>
      </c>
      <c r="O150">
        <v>5</v>
      </c>
      <c r="P150">
        <v>28</v>
      </c>
      <c r="Q150">
        <v>0</v>
      </c>
      <c r="R150">
        <v>226</v>
      </c>
      <c r="S150">
        <v>0</v>
      </c>
      <c r="T150">
        <v>226</v>
      </c>
      <c r="U150" s="1">
        <v>54</v>
      </c>
      <c r="V150">
        <v>15</v>
      </c>
      <c r="W150">
        <v>36</v>
      </c>
      <c r="X150">
        <v>226</v>
      </c>
      <c r="Y150" s="9">
        <v>2.5</v>
      </c>
      <c r="AA150" t="str">
        <f t="shared" si="8"/>
        <v>18*</v>
      </c>
      <c r="AB150" t="str">
        <f t="shared" si="9"/>
        <v>6*</v>
      </c>
      <c r="AC150">
        <f t="shared" si="10"/>
        <v>0</v>
      </c>
      <c r="AD150" t="b">
        <f t="shared" si="11"/>
        <v>1</v>
      </c>
    </row>
    <row r="151" spans="1:30" ht="15">
      <c r="A151" t="s">
        <v>178</v>
      </c>
      <c r="C151" t="str">
        <f>VLOOKUP(A151,'[1]TBL-Rosters (16).csv'!$A$2:$E$2007,5,FALSE)</f>
        <v>HOB</v>
      </c>
      <c r="D151" s="10" t="s">
        <v>1</v>
      </c>
      <c r="E151" s="10" t="s">
        <v>95</v>
      </c>
      <c r="F151" s="10">
        <v>-62</v>
      </c>
      <c r="G151" s="10" t="s">
        <v>22</v>
      </c>
      <c r="H151" s="10" t="s">
        <v>1</v>
      </c>
      <c r="I151" s="10" t="s">
        <v>8</v>
      </c>
      <c r="J151">
        <v>47</v>
      </c>
      <c r="K151">
        <v>0</v>
      </c>
      <c r="L151" s="1">
        <v>39.66666666666668</v>
      </c>
      <c r="M151">
        <v>23</v>
      </c>
      <c r="N151">
        <v>32</v>
      </c>
      <c r="O151">
        <v>5</v>
      </c>
      <c r="P151">
        <v>30</v>
      </c>
      <c r="Q151">
        <v>1</v>
      </c>
      <c r="R151">
        <v>190</v>
      </c>
      <c r="S151">
        <v>0</v>
      </c>
      <c r="T151">
        <v>190</v>
      </c>
      <c r="U151" s="1">
        <v>39.66666666666668</v>
      </c>
      <c r="V151">
        <v>23</v>
      </c>
      <c r="W151">
        <v>32</v>
      </c>
      <c r="X151">
        <v>190</v>
      </c>
      <c r="Y151" s="9">
        <v>5.2184873949579815</v>
      </c>
      <c r="AA151" t="str">
        <f t="shared" si="8"/>
        <v>9*</v>
      </c>
      <c r="AB151" t="str">
        <f t="shared" si="9"/>
        <v>6*</v>
      </c>
      <c r="AC151">
        <f t="shared" si="10"/>
        <v>0</v>
      </c>
      <c r="AD151" t="b">
        <f t="shared" si="11"/>
        <v>1</v>
      </c>
    </row>
    <row r="152" spans="1:30" ht="15">
      <c r="A152" t="s">
        <v>623</v>
      </c>
      <c r="B152" t="s">
        <v>619</v>
      </c>
      <c r="C152" t="str">
        <f>VLOOKUP(A152,'[1]TBL-Rosters (16).csv'!$A$2:$E$2007,5,FALSE)</f>
        <v>HUD</v>
      </c>
      <c r="D152" s="10" t="s">
        <v>16</v>
      </c>
      <c r="E152" s="10" t="s">
        <v>1</v>
      </c>
      <c r="F152" s="10" t="s">
        <v>65</v>
      </c>
      <c r="G152" s="10" t="s">
        <v>116</v>
      </c>
      <c r="H152" s="10" t="s">
        <v>70</v>
      </c>
      <c r="I152" s="10" t="s">
        <v>1</v>
      </c>
      <c r="J152">
        <v>33</v>
      </c>
      <c r="K152">
        <v>33</v>
      </c>
      <c r="L152" s="1">
        <v>192</v>
      </c>
      <c r="M152">
        <v>60</v>
      </c>
      <c r="N152">
        <v>150</v>
      </c>
      <c r="O152">
        <v>20</v>
      </c>
      <c r="P152">
        <v>50</v>
      </c>
      <c r="Q152">
        <v>1</v>
      </c>
      <c r="R152">
        <v>775</v>
      </c>
      <c r="S152">
        <v>0</v>
      </c>
      <c r="T152">
        <v>775</v>
      </c>
      <c r="U152" s="1">
        <v>0</v>
      </c>
      <c r="V152">
        <v>0</v>
      </c>
      <c r="W152">
        <v>0</v>
      </c>
      <c r="X152">
        <v>0</v>
      </c>
      <c r="Y152" s="9">
        <v>2.8125</v>
      </c>
      <c r="AA152" t="str">
        <f t="shared" si="8"/>
        <v>14</v>
      </c>
      <c r="AB152" t="str">
        <f t="shared" si="9"/>
        <v>23</v>
      </c>
      <c r="AC152">
        <f t="shared" si="10"/>
        <v>219</v>
      </c>
      <c r="AD152" t="b">
        <f t="shared" si="11"/>
        <v>0</v>
      </c>
    </row>
    <row r="153" spans="1:30" ht="15">
      <c r="A153" t="s">
        <v>601</v>
      </c>
      <c r="B153" t="s">
        <v>602</v>
      </c>
      <c r="C153" t="str">
        <f>VLOOKUP(A153,'[1]TBL-Rosters (16).csv'!$A$2:$E$2007,5,FALSE)</f>
        <v>HUD</v>
      </c>
      <c r="D153" s="10" t="s">
        <v>38</v>
      </c>
      <c r="E153" s="10" t="s">
        <v>1</v>
      </c>
      <c r="F153" s="10" t="s">
        <v>87</v>
      </c>
      <c r="G153" s="10" t="s">
        <v>34</v>
      </c>
      <c r="H153" s="10" t="s">
        <v>12</v>
      </c>
      <c r="I153" s="10" t="s">
        <v>1</v>
      </c>
      <c r="J153">
        <v>31</v>
      </c>
      <c r="K153">
        <v>31</v>
      </c>
      <c r="L153" s="1">
        <v>179.66666666666663</v>
      </c>
      <c r="M153">
        <v>72</v>
      </c>
      <c r="N153">
        <v>185</v>
      </c>
      <c r="O153">
        <v>19</v>
      </c>
      <c r="P153">
        <v>40</v>
      </c>
      <c r="Q153">
        <v>0</v>
      </c>
      <c r="R153">
        <v>741</v>
      </c>
      <c r="S153">
        <v>741</v>
      </c>
      <c r="T153">
        <v>0</v>
      </c>
      <c r="U153" s="1">
        <v>0</v>
      </c>
      <c r="V153">
        <v>0</v>
      </c>
      <c r="W153">
        <v>0</v>
      </c>
      <c r="X153">
        <v>0</v>
      </c>
      <c r="Y153" s="9">
        <v>3.6066790352504645</v>
      </c>
      <c r="AA153" t="str">
        <f t="shared" si="8"/>
        <v>8</v>
      </c>
      <c r="AB153" t="str">
        <f t="shared" si="9"/>
        <v>24</v>
      </c>
      <c r="AC153">
        <f t="shared" si="10"/>
        <v>186</v>
      </c>
      <c r="AD153" t="b">
        <f t="shared" si="11"/>
        <v>1</v>
      </c>
    </row>
    <row r="154" spans="1:30" ht="15">
      <c r="A154" t="s">
        <v>468</v>
      </c>
      <c r="B154" t="s">
        <v>460</v>
      </c>
      <c r="C154" t="str">
        <f>VLOOKUP(A154,'[1]TBL-Rosters (16).csv'!$A$2:$E$2007,5,FALSE)</f>
        <v>HUD</v>
      </c>
      <c r="D154" s="10" t="s">
        <v>120</v>
      </c>
      <c r="E154" s="10" t="s">
        <v>1</v>
      </c>
      <c r="F154" s="10">
        <v>-21</v>
      </c>
      <c r="G154" s="10" t="s">
        <v>65</v>
      </c>
      <c r="H154" s="10" t="s">
        <v>25</v>
      </c>
      <c r="I154" s="10" t="s">
        <v>24</v>
      </c>
      <c r="J154">
        <v>28</v>
      </c>
      <c r="K154">
        <v>27</v>
      </c>
      <c r="L154" s="1">
        <v>144.33333333333331</v>
      </c>
      <c r="M154">
        <v>45</v>
      </c>
      <c r="N154">
        <v>84</v>
      </c>
      <c r="O154">
        <v>14</v>
      </c>
      <c r="P154">
        <v>56</v>
      </c>
      <c r="Q154">
        <v>1</v>
      </c>
      <c r="R154">
        <v>580</v>
      </c>
      <c r="S154">
        <v>0</v>
      </c>
      <c r="T154">
        <v>580</v>
      </c>
      <c r="U154" s="1">
        <v>2</v>
      </c>
      <c r="V154">
        <v>0</v>
      </c>
      <c r="W154">
        <v>2</v>
      </c>
      <c r="X154">
        <v>11</v>
      </c>
      <c r="Y154" s="9">
        <v>2.806004618937645</v>
      </c>
      <c r="AA154" t="str">
        <f t="shared" si="8"/>
        <v>19</v>
      </c>
      <c r="AB154" t="str">
        <f t="shared" si="9"/>
        <v>21/13*</v>
      </c>
      <c r="AC154">
        <f t="shared" si="10"/>
        <v>155</v>
      </c>
      <c r="AD154" t="b">
        <f t="shared" si="11"/>
        <v>1</v>
      </c>
    </row>
    <row r="155" spans="1:30" ht="15">
      <c r="A155" t="s">
        <v>397</v>
      </c>
      <c r="B155" t="s">
        <v>389</v>
      </c>
      <c r="C155" t="str">
        <f>VLOOKUP(A155,'[1]TBL-Rosters (16).csv'!$A$2:$E$2007,5,FALSE)</f>
        <v>HUD</v>
      </c>
      <c r="D155" s="10" t="s">
        <v>78</v>
      </c>
      <c r="E155" s="10" t="s">
        <v>1</v>
      </c>
      <c r="F155" s="10">
        <v>-31</v>
      </c>
      <c r="G155" s="10" t="s">
        <v>138</v>
      </c>
      <c r="H155" s="10" t="s">
        <v>108</v>
      </c>
      <c r="I155" s="10" t="s">
        <v>1</v>
      </c>
      <c r="J155">
        <v>26</v>
      </c>
      <c r="K155">
        <v>26</v>
      </c>
      <c r="L155" s="1">
        <v>133.66666666666663</v>
      </c>
      <c r="M155">
        <v>80</v>
      </c>
      <c r="N155">
        <v>158</v>
      </c>
      <c r="O155">
        <v>18</v>
      </c>
      <c r="P155">
        <v>64</v>
      </c>
      <c r="Q155">
        <v>1</v>
      </c>
      <c r="R155">
        <v>613</v>
      </c>
      <c r="S155">
        <v>613</v>
      </c>
      <c r="T155">
        <v>0</v>
      </c>
      <c r="U155" s="1">
        <v>0</v>
      </c>
      <c r="V155">
        <v>0</v>
      </c>
      <c r="W155">
        <v>0</v>
      </c>
      <c r="X155">
        <v>0</v>
      </c>
      <c r="Y155" s="9">
        <v>5.386533665835413</v>
      </c>
      <c r="AA155" t="str">
        <f t="shared" si="8"/>
        <v>3</v>
      </c>
      <c r="AB155" t="str">
        <f t="shared" si="9"/>
        <v>27</v>
      </c>
      <c r="AC155">
        <f t="shared" si="10"/>
        <v>128</v>
      </c>
      <c r="AD155" t="b">
        <f t="shared" si="11"/>
        <v>1</v>
      </c>
    </row>
    <row r="156" spans="1:30" ht="15">
      <c r="A156" t="s">
        <v>521</v>
      </c>
      <c r="B156" t="s">
        <v>515</v>
      </c>
      <c r="C156" t="str">
        <f>VLOOKUP(A156,'[1]TBL-Rosters (16).csv'!$A$2:$E$2007,5,FALSE)</f>
        <v>HUD</v>
      </c>
      <c r="D156" s="10" t="s">
        <v>27</v>
      </c>
      <c r="E156" s="10" t="s">
        <v>1</v>
      </c>
      <c r="F156" s="10" t="s">
        <v>138</v>
      </c>
      <c r="G156" s="10">
        <v>-33</v>
      </c>
      <c r="H156" s="10" t="s">
        <v>108</v>
      </c>
      <c r="I156" s="10" t="s">
        <v>30</v>
      </c>
      <c r="J156">
        <v>30</v>
      </c>
      <c r="K156">
        <v>23</v>
      </c>
      <c r="L156" s="1">
        <v>129.66666666666663</v>
      </c>
      <c r="M156">
        <v>84</v>
      </c>
      <c r="N156">
        <v>130</v>
      </c>
      <c r="O156">
        <v>29</v>
      </c>
      <c r="P156">
        <v>41</v>
      </c>
      <c r="Q156">
        <v>0</v>
      </c>
      <c r="R156">
        <v>558</v>
      </c>
      <c r="S156">
        <v>558</v>
      </c>
      <c r="T156">
        <v>0</v>
      </c>
      <c r="U156" s="1">
        <v>9.666666666666664</v>
      </c>
      <c r="V156">
        <v>11</v>
      </c>
      <c r="W156">
        <v>18</v>
      </c>
      <c r="X156">
        <v>49</v>
      </c>
      <c r="Y156" s="9">
        <v>5.830334190231365</v>
      </c>
      <c r="AA156" t="str">
        <f t="shared" si="8"/>
        <v>5</v>
      </c>
      <c r="AB156" t="str">
        <f t="shared" si="9"/>
        <v>27/9*</v>
      </c>
      <c r="AC156">
        <f t="shared" si="10"/>
        <v>102</v>
      </c>
      <c r="AD156" t="b">
        <f t="shared" si="11"/>
        <v>1</v>
      </c>
    </row>
    <row r="157" spans="1:30" ht="15">
      <c r="A157" t="s">
        <v>453</v>
      </c>
      <c r="B157" t="s">
        <v>444</v>
      </c>
      <c r="C157" t="str">
        <f>VLOOKUP(A157,'[1]TBL-Rosters (16).csv'!$A$2:$E$2007,5,FALSE)</f>
        <v>HUD</v>
      </c>
      <c r="D157" s="10" t="s">
        <v>56</v>
      </c>
      <c r="E157" s="10" t="s">
        <v>1</v>
      </c>
      <c r="F157" s="10" t="s">
        <v>17</v>
      </c>
      <c r="G157" s="10" t="s">
        <v>22</v>
      </c>
      <c r="H157" s="10" t="s">
        <v>25</v>
      </c>
      <c r="I157" s="10" t="s">
        <v>1</v>
      </c>
      <c r="J157">
        <v>20</v>
      </c>
      <c r="K157">
        <v>20</v>
      </c>
      <c r="L157" s="1">
        <v>102.66666666666667</v>
      </c>
      <c r="M157">
        <v>35</v>
      </c>
      <c r="N157">
        <v>89</v>
      </c>
      <c r="O157">
        <v>11</v>
      </c>
      <c r="P157">
        <v>26</v>
      </c>
      <c r="Q157">
        <v>1</v>
      </c>
      <c r="R157">
        <v>418</v>
      </c>
      <c r="S157">
        <v>0</v>
      </c>
      <c r="T157">
        <v>418</v>
      </c>
      <c r="U157" s="1">
        <v>0</v>
      </c>
      <c r="V157">
        <v>0</v>
      </c>
      <c r="W157">
        <v>0</v>
      </c>
      <c r="X157">
        <v>0</v>
      </c>
      <c r="Y157" s="9">
        <v>3.068181818181818</v>
      </c>
      <c r="AA157" t="str">
        <f t="shared" si="8"/>
        <v>12</v>
      </c>
      <c r="AB157" t="str">
        <f t="shared" si="9"/>
        <v>21</v>
      </c>
      <c r="AC157">
        <f t="shared" si="10"/>
        <v>79</v>
      </c>
      <c r="AD157" t="b">
        <f t="shared" si="11"/>
        <v>1</v>
      </c>
    </row>
    <row r="158" spans="1:30" ht="15">
      <c r="A158" t="s">
        <v>684</v>
      </c>
      <c r="B158" t="s">
        <v>672</v>
      </c>
      <c r="C158" t="str">
        <f>VLOOKUP(A158,'[1]TBL-Rosters (16).csv'!$A$2:$E$2007,5,FALSE)</f>
        <v>HUD</v>
      </c>
      <c r="D158" s="10" t="s">
        <v>27</v>
      </c>
      <c r="E158" s="10" t="s">
        <v>115</v>
      </c>
      <c r="F158" s="10" t="s">
        <v>88</v>
      </c>
      <c r="G158" s="10">
        <v>-35</v>
      </c>
      <c r="H158" s="10" t="s">
        <v>66</v>
      </c>
      <c r="I158" s="10" t="s">
        <v>56</v>
      </c>
      <c r="J158">
        <v>32</v>
      </c>
      <c r="K158">
        <v>17</v>
      </c>
      <c r="L158" s="1">
        <v>124.66666666666667</v>
      </c>
      <c r="M158">
        <v>75</v>
      </c>
      <c r="N158">
        <v>128</v>
      </c>
      <c r="O158">
        <v>29</v>
      </c>
      <c r="P158">
        <v>31</v>
      </c>
      <c r="Q158">
        <v>0</v>
      </c>
      <c r="R158">
        <v>534</v>
      </c>
      <c r="S158">
        <v>534</v>
      </c>
      <c r="T158">
        <v>0</v>
      </c>
      <c r="U158" s="1">
        <v>33</v>
      </c>
      <c r="V158">
        <v>20</v>
      </c>
      <c r="W158">
        <v>36</v>
      </c>
      <c r="X158">
        <v>148</v>
      </c>
      <c r="Y158" s="9">
        <v>5.4144385026737964</v>
      </c>
      <c r="AA158" t="str">
        <f t="shared" si="8"/>
        <v>5/4*</v>
      </c>
      <c r="AB158" t="str">
        <f t="shared" si="9"/>
        <v>26/12*</v>
      </c>
      <c r="AC158">
        <f t="shared" si="10"/>
        <v>59</v>
      </c>
      <c r="AD158" t="b">
        <f t="shared" si="11"/>
        <v>1</v>
      </c>
    </row>
    <row r="159" spans="1:30" ht="15">
      <c r="A159" t="s">
        <v>645</v>
      </c>
      <c r="B159" t="s">
        <v>637</v>
      </c>
      <c r="C159" t="str">
        <f>VLOOKUP(A159,'[1]TBL-Rosters (16).csv'!$A$2:$E$2007,5,FALSE)</f>
        <v>HUD</v>
      </c>
      <c r="D159" s="10" t="s">
        <v>33</v>
      </c>
      <c r="E159" s="10" t="s">
        <v>1</v>
      </c>
      <c r="F159" s="10">
        <v>-21</v>
      </c>
      <c r="G159" s="10" t="s">
        <v>88</v>
      </c>
      <c r="H159" s="10" t="s">
        <v>348</v>
      </c>
      <c r="I159" s="10" t="s">
        <v>1</v>
      </c>
      <c r="J159">
        <v>16</v>
      </c>
      <c r="K159">
        <v>16</v>
      </c>
      <c r="L159" s="1">
        <v>82.33333333333331</v>
      </c>
      <c r="M159">
        <v>57</v>
      </c>
      <c r="N159">
        <v>77</v>
      </c>
      <c r="O159">
        <v>8</v>
      </c>
      <c r="P159">
        <v>36</v>
      </c>
      <c r="Q159">
        <v>2</v>
      </c>
      <c r="R159">
        <v>363</v>
      </c>
      <c r="S159">
        <v>0</v>
      </c>
      <c r="T159">
        <v>363</v>
      </c>
      <c r="U159" s="1">
        <v>0</v>
      </c>
      <c r="V159">
        <v>0</v>
      </c>
      <c r="W159">
        <v>0</v>
      </c>
      <c r="X159">
        <v>0</v>
      </c>
      <c r="Y159" s="9">
        <v>6.230769230769233</v>
      </c>
      <c r="AA159" t="str">
        <f t="shared" si="8"/>
        <v>4</v>
      </c>
      <c r="AB159" t="str">
        <f t="shared" si="9"/>
        <v>28</v>
      </c>
      <c r="AC159">
        <f t="shared" si="10"/>
        <v>42</v>
      </c>
      <c r="AD159" t="b">
        <f t="shared" si="11"/>
        <v>1</v>
      </c>
    </row>
    <row r="160" spans="1:30" ht="15">
      <c r="A160" t="s">
        <v>613</v>
      </c>
      <c r="B160" t="s">
        <v>602</v>
      </c>
      <c r="C160" t="str">
        <f>VLOOKUP(A160,'[1]TBL-Rosters (16).csv'!$A$2:$E$2007,5,FALSE)</f>
        <v>HUD</v>
      </c>
      <c r="D160" s="10" t="s">
        <v>54</v>
      </c>
      <c r="E160" s="10" t="s">
        <v>1</v>
      </c>
      <c r="F160" s="10">
        <v>-35</v>
      </c>
      <c r="G160" s="10">
        <v>-12</v>
      </c>
      <c r="H160" s="10" t="s">
        <v>172</v>
      </c>
      <c r="I160" s="10" t="s">
        <v>38</v>
      </c>
      <c r="J160">
        <v>21</v>
      </c>
      <c r="K160">
        <v>15</v>
      </c>
      <c r="L160" s="1">
        <v>80.33333333333331</v>
      </c>
      <c r="M160">
        <v>61</v>
      </c>
      <c r="N160">
        <v>105</v>
      </c>
      <c r="O160">
        <v>14</v>
      </c>
      <c r="P160">
        <v>43</v>
      </c>
      <c r="Q160">
        <v>1</v>
      </c>
      <c r="R160">
        <v>385</v>
      </c>
      <c r="S160">
        <v>385</v>
      </c>
      <c r="T160">
        <v>0</v>
      </c>
      <c r="U160" s="1">
        <v>6.666666666666667</v>
      </c>
      <c r="V160">
        <v>8</v>
      </c>
      <c r="W160">
        <v>9</v>
      </c>
      <c r="X160">
        <v>36</v>
      </c>
      <c r="Y160" s="9">
        <v>6.834024896265562</v>
      </c>
      <c r="AA160" t="str">
        <f t="shared" si="8"/>
        <v>1</v>
      </c>
      <c r="AB160" t="str">
        <f t="shared" si="9"/>
        <v>30/8*</v>
      </c>
      <c r="AC160">
        <f t="shared" si="10"/>
        <v>26</v>
      </c>
      <c r="AD160" t="b">
        <f t="shared" si="11"/>
        <v>1</v>
      </c>
    </row>
    <row r="161" spans="1:30" ht="15">
      <c r="A161" t="s">
        <v>624</v>
      </c>
      <c r="B161" t="s">
        <v>619</v>
      </c>
      <c r="C161" t="str">
        <f>VLOOKUP(A161,'[1]TBL-Rosters (16).csv'!$A$2:$E$2007,5,FALSE)</f>
        <v>HUD</v>
      </c>
      <c r="D161" s="10" t="s">
        <v>54</v>
      </c>
      <c r="E161" s="10" t="s">
        <v>95</v>
      </c>
      <c r="F161" s="10">
        <v>-43</v>
      </c>
      <c r="G161" s="10">
        <v>-16</v>
      </c>
      <c r="H161" s="10" t="s">
        <v>35</v>
      </c>
      <c r="I161" s="10" t="s">
        <v>38</v>
      </c>
      <c r="J161">
        <v>29</v>
      </c>
      <c r="K161">
        <v>10</v>
      </c>
      <c r="L161" s="1">
        <v>63</v>
      </c>
      <c r="M161">
        <v>45</v>
      </c>
      <c r="N161">
        <v>74</v>
      </c>
      <c r="O161">
        <v>12</v>
      </c>
      <c r="P161">
        <v>35</v>
      </c>
      <c r="Q161">
        <v>1</v>
      </c>
      <c r="R161">
        <v>297</v>
      </c>
      <c r="S161">
        <v>254</v>
      </c>
      <c r="T161">
        <v>43</v>
      </c>
      <c r="U161" s="1">
        <v>28</v>
      </c>
      <c r="V161">
        <v>13</v>
      </c>
      <c r="W161">
        <v>28</v>
      </c>
      <c r="X161">
        <v>120</v>
      </c>
      <c r="Y161" s="9">
        <v>6.428571428571429</v>
      </c>
      <c r="AA161" t="str">
        <f t="shared" si="8"/>
        <v>1/9*</v>
      </c>
      <c r="AB161" t="str">
        <f t="shared" si="9"/>
        <v>25/8*</v>
      </c>
      <c r="AC161">
        <f t="shared" si="10"/>
        <v>11</v>
      </c>
      <c r="AD161" t="b">
        <f t="shared" si="11"/>
        <v>1</v>
      </c>
    </row>
    <row r="162" spans="1:30" ht="15">
      <c r="A162" t="s">
        <v>433</v>
      </c>
      <c r="B162" t="s">
        <v>426</v>
      </c>
      <c r="C162" t="str">
        <f>VLOOKUP(A162,'[1]TBL-Rosters (16).csv'!$A$2:$E$2007,5,FALSE)</f>
        <v>HUD</v>
      </c>
      <c r="D162" s="10" t="s">
        <v>1</v>
      </c>
      <c r="E162" s="10" t="s">
        <v>75</v>
      </c>
      <c r="F162" s="10">
        <v>-36</v>
      </c>
      <c r="G162" s="10" t="s">
        <v>63</v>
      </c>
      <c r="H162" s="10" t="s">
        <v>33</v>
      </c>
      <c r="I162" s="10" t="s">
        <v>8</v>
      </c>
      <c r="J162">
        <v>44</v>
      </c>
      <c r="K162">
        <v>1</v>
      </c>
      <c r="L162" s="1">
        <v>35.333333333333336</v>
      </c>
      <c r="M162">
        <v>14</v>
      </c>
      <c r="N162">
        <v>32</v>
      </c>
      <c r="O162">
        <v>3</v>
      </c>
      <c r="P162">
        <v>19</v>
      </c>
      <c r="Q162">
        <v>2</v>
      </c>
      <c r="R162">
        <v>155</v>
      </c>
      <c r="S162">
        <v>0</v>
      </c>
      <c r="T162">
        <v>155</v>
      </c>
      <c r="U162" s="1">
        <v>34.66666666666668</v>
      </c>
      <c r="V162">
        <v>13</v>
      </c>
      <c r="W162">
        <v>30</v>
      </c>
      <c r="X162">
        <v>151</v>
      </c>
      <c r="Y162" s="9">
        <v>3.5660377358490565</v>
      </c>
      <c r="AA162" t="str">
        <f t="shared" si="8"/>
        <v>11*</v>
      </c>
      <c r="AB162" t="str">
        <f t="shared" si="9"/>
        <v>4/6*</v>
      </c>
      <c r="AC162">
        <f t="shared" si="10"/>
        <v>1</v>
      </c>
      <c r="AD162" t="b">
        <f t="shared" si="11"/>
        <v>1</v>
      </c>
    </row>
    <row r="163" spans="1:30" ht="15">
      <c r="A163" t="s">
        <v>396</v>
      </c>
      <c r="B163" t="s">
        <v>389</v>
      </c>
      <c r="C163" t="str">
        <f>VLOOKUP(A163,'[1]TBL-Rosters (16).csv'!$A$2:$E$2007,5,FALSE)</f>
        <v>HUD</v>
      </c>
      <c r="D163" s="10" t="s">
        <v>1</v>
      </c>
      <c r="E163" s="10" t="s">
        <v>2</v>
      </c>
      <c r="F163" s="10" t="s">
        <v>3</v>
      </c>
      <c r="G163" s="10" t="s">
        <v>3</v>
      </c>
      <c r="H163" s="10" t="s">
        <v>1</v>
      </c>
      <c r="I163" s="10" t="s">
        <v>78</v>
      </c>
      <c r="J163">
        <v>1</v>
      </c>
      <c r="K163">
        <v>0</v>
      </c>
      <c r="L163" s="1">
        <v>0.3333333333333333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1</v>
      </c>
      <c r="T163">
        <v>0</v>
      </c>
      <c r="U163" s="1">
        <v>0.3333333333333333</v>
      </c>
      <c r="V163">
        <v>0</v>
      </c>
      <c r="W163">
        <v>0</v>
      </c>
      <c r="X163">
        <v>1</v>
      </c>
      <c r="Y163" s="9">
        <v>0</v>
      </c>
      <c r="AA163" t="str">
        <f t="shared" si="8"/>
        <v>1*</v>
      </c>
      <c r="AB163" t="str">
        <f t="shared" si="9"/>
        <v>3*</v>
      </c>
      <c r="AC163">
        <f t="shared" si="10"/>
        <v>0</v>
      </c>
      <c r="AD163" t="b">
        <f t="shared" si="11"/>
        <v>1</v>
      </c>
    </row>
    <row r="164" spans="1:30" ht="15">
      <c r="A164" t="s">
        <v>459</v>
      </c>
      <c r="B164" t="s">
        <v>460</v>
      </c>
      <c r="C164" t="str">
        <f>VLOOKUP(A164,'[1]TBL-Rosters (16).csv'!$A$2:$E$2007,5,FALSE)</f>
        <v>HUD</v>
      </c>
      <c r="D164" s="10" t="s">
        <v>1</v>
      </c>
      <c r="E164" s="10" t="s">
        <v>386</v>
      </c>
      <c r="F164" s="10">
        <v>-62</v>
      </c>
      <c r="G164" s="10" t="s">
        <v>65</v>
      </c>
      <c r="H164" s="10" t="s">
        <v>1</v>
      </c>
      <c r="I164" s="10" t="s">
        <v>8</v>
      </c>
      <c r="J164">
        <v>30</v>
      </c>
      <c r="K164">
        <v>0</v>
      </c>
      <c r="L164" s="1">
        <v>30</v>
      </c>
      <c r="M164">
        <v>9</v>
      </c>
      <c r="N164">
        <v>16</v>
      </c>
      <c r="O164">
        <v>3</v>
      </c>
      <c r="P164">
        <v>19</v>
      </c>
      <c r="Q164">
        <v>1</v>
      </c>
      <c r="R164">
        <v>125</v>
      </c>
      <c r="S164">
        <v>0</v>
      </c>
      <c r="T164">
        <v>125</v>
      </c>
      <c r="U164" s="1">
        <v>30</v>
      </c>
      <c r="V164">
        <v>9</v>
      </c>
      <c r="W164">
        <v>16</v>
      </c>
      <c r="X164">
        <v>125</v>
      </c>
      <c r="Y164" s="9">
        <v>2.7</v>
      </c>
      <c r="AA164" t="str">
        <f t="shared" si="8"/>
        <v>21*</v>
      </c>
      <c r="AB164" t="str">
        <f t="shared" si="9"/>
        <v>6*</v>
      </c>
      <c r="AC164">
        <f t="shared" si="10"/>
        <v>0</v>
      </c>
      <c r="AD164" t="b">
        <f t="shared" si="11"/>
        <v>1</v>
      </c>
    </row>
    <row r="165" spans="1:30" ht="15">
      <c r="A165" t="s">
        <v>589</v>
      </c>
      <c r="B165" t="s">
        <v>584</v>
      </c>
      <c r="C165" t="str">
        <f>VLOOKUP(A165,'[1]TBL-Rosters (16).csv'!$A$2:$E$2007,5,FALSE)</f>
        <v>HUD</v>
      </c>
      <c r="D165" s="10" t="s">
        <v>1</v>
      </c>
      <c r="E165" s="10" t="s">
        <v>2</v>
      </c>
      <c r="F165" s="10" t="s">
        <v>3</v>
      </c>
      <c r="G165" s="10" t="s">
        <v>3</v>
      </c>
      <c r="H165" s="10" t="s">
        <v>1</v>
      </c>
      <c r="I165" s="10" t="s">
        <v>27</v>
      </c>
      <c r="J165">
        <v>1</v>
      </c>
      <c r="K165">
        <v>0</v>
      </c>
      <c r="L165" s="1">
        <v>0.6666666666666666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3</v>
      </c>
      <c r="S165">
        <v>0</v>
      </c>
      <c r="T165">
        <v>3</v>
      </c>
      <c r="U165" s="1">
        <v>0.6666666666666666</v>
      </c>
      <c r="V165">
        <v>0</v>
      </c>
      <c r="W165">
        <v>1</v>
      </c>
      <c r="X165">
        <v>3</v>
      </c>
      <c r="Y165" s="9">
        <v>0</v>
      </c>
      <c r="AA165" t="str">
        <f t="shared" si="8"/>
        <v>1*</v>
      </c>
      <c r="AB165" t="str">
        <f t="shared" si="9"/>
        <v>5*</v>
      </c>
      <c r="AC165">
        <f t="shared" si="10"/>
        <v>0</v>
      </c>
      <c r="AD165" t="b">
        <f t="shared" si="11"/>
        <v>1</v>
      </c>
    </row>
    <row r="166" spans="1:30" ht="15">
      <c r="A166" t="s">
        <v>612</v>
      </c>
      <c r="B166" t="s">
        <v>602</v>
      </c>
      <c r="C166" t="str">
        <f>VLOOKUP(A166,'[1]TBL-Rosters (16).csv'!$A$2:$E$2007,5,FALSE)</f>
        <v>HUD</v>
      </c>
      <c r="D166" s="10" t="s">
        <v>1</v>
      </c>
      <c r="E166" s="10" t="s">
        <v>106</v>
      </c>
      <c r="F166" s="10">
        <v>-15</v>
      </c>
      <c r="G166" s="10" t="s">
        <v>46</v>
      </c>
      <c r="H166" s="10" t="s">
        <v>1</v>
      </c>
      <c r="I166" s="10" t="s">
        <v>8</v>
      </c>
      <c r="J166">
        <v>56</v>
      </c>
      <c r="K166">
        <v>0</v>
      </c>
      <c r="L166" s="1">
        <v>49.66666666666668</v>
      </c>
      <c r="M166">
        <v>25</v>
      </c>
      <c r="N166">
        <v>50</v>
      </c>
      <c r="O166">
        <v>7</v>
      </c>
      <c r="P166">
        <v>23</v>
      </c>
      <c r="Q166">
        <v>3</v>
      </c>
      <c r="R166">
        <v>223</v>
      </c>
      <c r="S166">
        <v>50</v>
      </c>
      <c r="T166">
        <v>173</v>
      </c>
      <c r="U166" s="1">
        <v>49.66666666666668</v>
      </c>
      <c r="V166">
        <v>25</v>
      </c>
      <c r="W166">
        <v>50</v>
      </c>
      <c r="X166">
        <v>223</v>
      </c>
      <c r="Y166" s="9">
        <v>4.530201342281878</v>
      </c>
      <c r="AA166" t="str">
        <f t="shared" si="8"/>
        <v>7*</v>
      </c>
      <c r="AB166" t="str">
        <f t="shared" si="9"/>
        <v>6*</v>
      </c>
      <c r="AC166">
        <f t="shared" si="10"/>
        <v>0</v>
      </c>
      <c r="AD166" t="b">
        <f t="shared" si="11"/>
        <v>1</v>
      </c>
    </row>
    <row r="167" spans="1:30" ht="15">
      <c r="A167" t="s">
        <v>308</v>
      </c>
      <c r="B167" t="s">
        <v>301</v>
      </c>
      <c r="C167" t="str">
        <f>VLOOKUP(A167,'[1]TBL-Rosters (16).csv'!$A$2:$E$2007,5,FALSE)</f>
        <v>HUD</v>
      </c>
      <c r="D167" s="10" t="s">
        <v>1</v>
      </c>
      <c r="E167" s="10" t="s">
        <v>215</v>
      </c>
      <c r="F167" s="10">
        <v>-34</v>
      </c>
      <c r="G167" s="10">
        <v>-11</v>
      </c>
      <c r="H167" s="10" t="s">
        <v>1</v>
      </c>
      <c r="I167" s="10" t="s">
        <v>8</v>
      </c>
      <c r="J167">
        <v>54</v>
      </c>
      <c r="K167">
        <v>0</v>
      </c>
      <c r="L167" s="1">
        <v>51</v>
      </c>
      <c r="M167">
        <v>19</v>
      </c>
      <c r="N167">
        <v>43</v>
      </c>
      <c r="O167">
        <v>7</v>
      </c>
      <c r="P167">
        <v>27</v>
      </c>
      <c r="Q167">
        <v>4</v>
      </c>
      <c r="R167">
        <v>216</v>
      </c>
      <c r="S167">
        <v>0</v>
      </c>
      <c r="T167">
        <v>216</v>
      </c>
      <c r="U167" s="1">
        <v>51</v>
      </c>
      <c r="V167">
        <v>19</v>
      </c>
      <c r="W167">
        <v>43</v>
      </c>
      <c r="X167">
        <v>216</v>
      </c>
      <c r="Y167" s="9">
        <v>3.3529411764705883</v>
      </c>
      <c r="AA167" t="str">
        <f t="shared" si="8"/>
        <v>13*</v>
      </c>
      <c r="AB167" t="str">
        <f t="shared" si="9"/>
        <v>6*</v>
      </c>
      <c r="AC167">
        <f t="shared" si="10"/>
        <v>0</v>
      </c>
      <c r="AD167" t="b">
        <f t="shared" si="11"/>
        <v>1</v>
      </c>
    </row>
    <row r="168" spans="1:30" ht="15">
      <c r="A168" t="s">
        <v>499</v>
      </c>
      <c r="B168" t="s">
        <v>494</v>
      </c>
      <c r="C168" t="str">
        <f>VLOOKUP(A168,'[1]TBL-Rosters (16).csv'!$A$2:$E$2007,5,FALSE)</f>
        <v>HUD</v>
      </c>
      <c r="D168" s="10" t="s">
        <v>1</v>
      </c>
      <c r="E168" s="10" t="s">
        <v>2</v>
      </c>
      <c r="F168" s="10">
        <v>-62</v>
      </c>
      <c r="G168" s="10" t="s">
        <v>3</v>
      </c>
      <c r="H168" s="10" t="s">
        <v>1</v>
      </c>
      <c r="I168" s="10" t="s">
        <v>30</v>
      </c>
      <c r="J168">
        <v>1</v>
      </c>
      <c r="K168">
        <v>0</v>
      </c>
      <c r="L168" s="1">
        <v>1</v>
      </c>
      <c r="M168">
        <v>2</v>
      </c>
      <c r="N168">
        <v>3</v>
      </c>
      <c r="O168">
        <v>0</v>
      </c>
      <c r="P168">
        <v>1</v>
      </c>
      <c r="Q168">
        <v>0</v>
      </c>
      <c r="R168">
        <v>7</v>
      </c>
      <c r="S168">
        <v>0</v>
      </c>
      <c r="T168">
        <v>7</v>
      </c>
      <c r="U168" s="1">
        <v>1</v>
      </c>
      <c r="V168">
        <v>2</v>
      </c>
      <c r="W168">
        <v>3</v>
      </c>
      <c r="X168">
        <v>7</v>
      </c>
      <c r="Y168" s="9">
        <v>18</v>
      </c>
      <c r="AA168" t="str">
        <f t="shared" si="8"/>
        <v>1*</v>
      </c>
      <c r="AB168" t="str">
        <f t="shared" si="9"/>
        <v>9*</v>
      </c>
      <c r="AC168">
        <f t="shared" si="10"/>
        <v>0</v>
      </c>
      <c r="AD168" t="b">
        <f t="shared" si="11"/>
        <v>1</v>
      </c>
    </row>
    <row r="169" spans="1:30" ht="15">
      <c r="A169" t="s">
        <v>466</v>
      </c>
      <c r="B169" t="s">
        <v>460</v>
      </c>
      <c r="C169" t="str">
        <f>VLOOKUP(A169,'[1]TBL-Rosters (16).csv'!$A$2:$E$2007,5,FALSE)</f>
        <v>HUD</v>
      </c>
      <c r="D169" s="10" t="s">
        <v>1</v>
      </c>
      <c r="E169" s="10" t="s">
        <v>467</v>
      </c>
      <c r="F169" s="10">
        <v>-33</v>
      </c>
      <c r="G169" s="10" t="s">
        <v>143</v>
      </c>
      <c r="H169" s="10" t="s">
        <v>1</v>
      </c>
      <c r="I169" s="10" t="s">
        <v>8</v>
      </c>
      <c r="J169">
        <v>60</v>
      </c>
      <c r="K169">
        <v>0</v>
      </c>
      <c r="L169" s="1">
        <v>58.66666666666668</v>
      </c>
      <c r="M169">
        <v>8</v>
      </c>
      <c r="N169">
        <v>25</v>
      </c>
      <c r="O169">
        <v>3</v>
      </c>
      <c r="P169">
        <v>24</v>
      </c>
      <c r="Q169">
        <v>0</v>
      </c>
      <c r="R169">
        <v>224</v>
      </c>
      <c r="S169">
        <v>0</v>
      </c>
      <c r="T169">
        <v>224</v>
      </c>
      <c r="U169" s="1">
        <v>58.66666666666668</v>
      </c>
      <c r="V169">
        <v>8</v>
      </c>
      <c r="W169">
        <v>25</v>
      </c>
      <c r="X169">
        <v>224</v>
      </c>
      <c r="Y169" s="9">
        <v>1.227272727272727</v>
      </c>
      <c r="AA169" t="str">
        <f t="shared" si="8"/>
        <v>30*</v>
      </c>
      <c r="AB169" t="str">
        <f t="shared" si="9"/>
        <v>6*</v>
      </c>
      <c r="AC169">
        <f t="shared" si="10"/>
        <v>0</v>
      </c>
      <c r="AD169" t="b">
        <f t="shared" si="11"/>
        <v>1</v>
      </c>
    </row>
    <row r="170" spans="1:30" ht="15">
      <c r="A170" t="s">
        <v>71</v>
      </c>
      <c r="C170" t="str">
        <f>VLOOKUP(A170,'[1]TBL-Rosters (16).csv'!$A$2:$E$2007,5,FALSE)</f>
        <v>HUD</v>
      </c>
      <c r="D170" s="10" t="s">
        <v>1</v>
      </c>
      <c r="E170" s="10" t="s">
        <v>72</v>
      </c>
      <c r="F170" s="10" t="s">
        <v>48</v>
      </c>
      <c r="G170" s="10" t="s">
        <v>22</v>
      </c>
      <c r="H170" s="10" t="s">
        <v>1</v>
      </c>
      <c r="I170" s="10" t="s">
        <v>8</v>
      </c>
      <c r="J170">
        <v>9</v>
      </c>
      <c r="K170">
        <v>0</v>
      </c>
      <c r="L170" s="1">
        <v>8.666666666666664</v>
      </c>
      <c r="M170">
        <v>4</v>
      </c>
      <c r="N170">
        <v>8</v>
      </c>
      <c r="O170">
        <v>1</v>
      </c>
      <c r="P170">
        <v>3</v>
      </c>
      <c r="Q170">
        <v>0</v>
      </c>
      <c r="R170">
        <v>36</v>
      </c>
      <c r="S170">
        <v>36</v>
      </c>
      <c r="T170">
        <v>0</v>
      </c>
      <c r="U170" s="1">
        <v>8.666666666666664</v>
      </c>
      <c r="V170">
        <v>4</v>
      </c>
      <c r="W170">
        <v>8</v>
      </c>
      <c r="X170">
        <v>36</v>
      </c>
      <c r="Y170" s="9">
        <v>4.153846153846155</v>
      </c>
      <c r="AA170" t="str">
        <f t="shared" si="8"/>
        <v>8*</v>
      </c>
      <c r="AB170" t="str">
        <f t="shared" si="9"/>
        <v>6*</v>
      </c>
      <c r="AC170">
        <f t="shared" si="10"/>
        <v>0</v>
      </c>
      <c r="AD170" t="b">
        <f t="shared" si="11"/>
        <v>1</v>
      </c>
    </row>
    <row r="171" spans="1:30" ht="15">
      <c r="A171" t="s">
        <v>413</v>
      </c>
      <c r="B171" t="s">
        <v>407</v>
      </c>
      <c r="C171" t="str">
        <f>VLOOKUP(A171,'[1]TBL-Rosters (16).csv'!$A$2:$E$2007,5,FALSE)</f>
        <v>HUD</v>
      </c>
      <c r="D171" s="10" t="s">
        <v>1</v>
      </c>
      <c r="E171" s="10" t="s">
        <v>240</v>
      </c>
      <c r="F171" s="10" t="s">
        <v>58</v>
      </c>
      <c r="G171" s="10">
        <v>-16</v>
      </c>
      <c r="H171" s="10" t="s">
        <v>1</v>
      </c>
      <c r="I171" s="10" t="s">
        <v>8</v>
      </c>
      <c r="J171">
        <v>65</v>
      </c>
      <c r="K171">
        <v>0</v>
      </c>
      <c r="L171" s="1">
        <v>70</v>
      </c>
      <c r="M171">
        <v>20</v>
      </c>
      <c r="N171">
        <v>53</v>
      </c>
      <c r="O171">
        <v>11</v>
      </c>
      <c r="P171">
        <v>12</v>
      </c>
      <c r="Q171">
        <v>0</v>
      </c>
      <c r="R171">
        <v>273</v>
      </c>
      <c r="S171">
        <v>273</v>
      </c>
      <c r="T171">
        <v>0</v>
      </c>
      <c r="U171" s="1">
        <v>70</v>
      </c>
      <c r="V171">
        <v>20</v>
      </c>
      <c r="W171">
        <v>53</v>
      </c>
      <c r="X171">
        <v>273</v>
      </c>
      <c r="Y171" s="9">
        <v>2.5714285714285716</v>
      </c>
      <c r="AA171" t="str">
        <f t="shared" si="8"/>
        <v>15*</v>
      </c>
      <c r="AB171" t="str">
        <f t="shared" si="9"/>
        <v>6*</v>
      </c>
      <c r="AC171">
        <f t="shared" si="10"/>
        <v>0</v>
      </c>
      <c r="AD171" t="b">
        <f t="shared" si="11"/>
        <v>1</v>
      </c>
    </row>
    <row r="172" spans="1:30" ht="15">
      <c r="A172" t="s">
        <v>73</v>
      </c>
      <c r="C172" t="str">
        <f>VLOOKUP(A172,'[1]TBL-Rosters (16).csv'!$A$2:$E$2007,5,FALSE)</f>
        <v>HUD</v>
      </c>
      <c r="D172" s="10" t="s">
        <v>1</v>
      </c>
      <c r="E172" s="10" t="s">
        <v>2</v>
      </c>
      <c r="F172" s="10">
        <v>-62</v>
      </c>
      <c r="G172" s="10" t="s">
        <v>3</v>
      </c>
      <c r="H172" s="10" t="s">
        <v>1</v>
      </c>
      <c r="I172" s="10" t="s">
        <v>8</v>
      </c>
      <c r="J172">
        <v>12</v>
      </c>
      <c r="K172">
        <v>0</v>
      </c>
      <c r="L172" s="1">
        <v>8.666666666666664</v>
      </c>
      <c r="M172">
        <v>6</v>
      </c>
      <c r="N172">
        <v>7</v>
      </c>
      <c r="O172">
        <v>0</v>
      </c>
      <c r="P172">
        <v>17</v>
      </c>
      <c r="Q172">
        <v>0</v>
      </c>
      <c r="R172">
        <v>53</v>
      </c>
      <c r="S172">
        <v>53</v>
      </c>
      <c r="T172">
        <v>0</v>
      </c>
      <c r="U172" s="1">
        <v>8.666666666666664</v>
      </c>
      <c r="V172">
        <v>6</v>
      </c>
      <c r="W172">
        <v>7</v>
      </c>
      <c r="X172">
        <v>53</v>
      </c>
      <c r="Y172" s="9">
        <v>6.230769230769233</v>
      </c>
      <c r="AA172" t="str">
        <f t="shared" si="8"/>
        <v>1*</v>
      </c>
      <c r="AB172" t="str">
        <f t="shared" si="9"/>
        <v>6*</v>
      </c>
      <c r="AC172">
        <f t="shared" si="10"/>
        <v>0</v>
      </c>
      <c r="AD172" t="b">
        <f t="shared" si="11"/>
        <v>1</v>
      </c>
    </row>
    <row r="173" spans="1:30" ht="15">
      <c r="A173" t="s">
        <v>625</v>
      </c>
      <c r="B173" t="s">
        <v>619</v>
      </c>
      <c r="C173" t="str">
        <f>VLOOKUP(A173,'[1]TBL-Rosters (16).csv'!$A$2:$E$2007,5,FALSE)</f>
        <v>HUD</v>
      </c>
      <c r="D173" s="10" t="s">
        <v>1</v>
      </c>
      <c r="E173" s="10" t="s">
        <v>2</v>
      </c>
      <c r="F173" s="10" t="s">
        <v>3</v>
      </c>
      <c r="G173" s="10" t="s">
        <v>3</v>
      </c>
      <c r="H173" s="10" t="s">
        <v>1</v>
      </c>
      <c r="I173" s="10" t="s">
        <v>38</v>
      </c>
      <c r="J173">
        <v>1</v>
      </c>
      <c r="K173">
        <v>0</v>
      </c>
      <c r="L173" s="1">
        <v>1</v>
      </c>
      <c r="M173">
        <v>2</v>
      </c>
      <c r="N173">
        <v>3</v>
      </c>
      <c r="O173">
        <v>0</v>
      </c>
      <c r="P173">
        <v>0</v>
      </c>
      <c r="Q173">
        <v>0</v>
      </c>
      <c r="R173">
        <v>6</v>
      </c>
      <c r="S173">
        <v>0</v>
      </c>
      <c r="T173">
        <v>6</v>
      </c>
      <c r="U173" s="1">
        <v>1</v>
      </c>
      <c r="V173">
        <v>2</v>
      </c>
      <c r="W173">
        <v>3</v>
      </c>
      <c r="X173">
        <v>6</v>
      </c>
      <c r="Y173" s="9">
        <v>18</v>
      </c>
      <c r="AA173" t="str">
        <f t="shared" si="8"/>
        <v>1*</v>
      </c>
      <c r="AB173" t="str">
        <f t="shared" si="9"/>
        <v>8*</v>
      </c>
      <c r="AC173">
        <f t="shared" si="10"/>
        <v>0</v>
      </c>
      <c r="AD173" t="b">
        <f t="shared" si="11"/>
        <v>1</v>
      </c>
    </row>
    <row r="174" spans="1:30" ht="15">
      <c r="A174" t="s">
        <v>321</v>
      </c>
      <c r="B174" t="s">
        <v>319</v>
      </c>
      <c r="C174" t="str">
        <f>VLOOKUP(A174,'[1]TBL-Rosters (16).csv'!$A$2:$E$2007,5,FALSE)</f>
        <v>HUD</v>
      </c>
      <c r="D174" s="10" t="s">
        <v>1</v>
      </c>
      <c r="E174" s="10" t="s">
        <v>42</v>
      </c>
      <c r="F174" s="10">
        <v>-51</v>
      </c>
      <c r="G174" s="10" t="s">
        <v>143</v>
      </c>
      <c r="H174" s="10" t="s">
        <v>1</v>
      </c>
      <c r="I174" s="10" t="s">
        <v>8</v>
      </c>
      <c r="J174">
        <v>34</v>
      </c>
      <c r="K174">
        <v>0</v>
      </c>
      <c r="L174" s="1">
        <v>33.66666666666668</v>
      </c>
      <c r="M174">
        <v>11</v>
      </c>
      <c r="N174">
        <v>21</v>
      </c>
      <c r="O174">
        <v>2</v>
      </c>
      <c r="P174">
        <v>17</v>
      </c>
      <c r="Q174">
        <v>0</v>
      </c>
      <c r="R174">
        <v>141</v>
      </c>
      <c r="S174">
        <v>141</v>
      </c>
      <c r="T174">
        <v>0</v>
      </c>
      <c r="U174" s="1">
        <v>33.66666666666668</v>
      </c>
      <c r="V174">
        <v>11</v>
      </c>
      <c r="W174">
        <v>21</v>
      </c>
      <c r="X174">
        <v>141</v>
      </c>
      <c r="Y174" s="9">
        <v>2.9405940594059397</v>
      </c>
      <c r="AA174" t="str">
        <f t="shared" si="8"/>
        <v>18*</v>
      </c>
      <c r="AB174" t="str">
        <f t="shared" si="9"/>
        <v>6*</v>
      </c>
      <c r="AC174">
        <f t="shared" si="10"/>
        <v>0</v>
      </c>
      <c r="AD174" t="b">
        <f t="shared" si="11"/>
        <v>1</v>
      </c>
    </row>
    <row r="175" spans="1:30" ht="15">
      <c r="A175" t="s">
        <v>74</v>
      </c>
      <c r="C175" t="str">
        <f>VLOOKUP(A175,'[1]TBL-Rosters (16).csv'!$A$2:$E$2007,5,FALSE)</f>
        <v>HUD</v>
      </c>
      <c r="D175" s="10" t="s">
        <v>1</v>
      </c>
      <c r="E175" s="10" t="s">
        <v>75</v>
      </c>
      <c r="F175" s="10">
        <v>-62</v>
      </c>
      <c r="G175" s="10">
        <v>-43</v>
      </c>
      <c r="H175" s="10" t="s">
        <v>1</v>
      </c>
      <c r="I175" s="10" t="s">
        <v>4</v>
      </c>
      <c r="J175">
        <v>18</v>
      </c>
      <c r="K175">
        <v>0</v>
      </c>
      <c r="L175" s="1">
        <v>19.666666666666664</v>
      </c>
      <c r="M175">
        <v>11</v>
      </c>
      <c r="N175">
        <v>15</v>
      </c>
      <c r="O175">
        <v>5</v>
      </c>
      <c r="P175">
        <v>14</v>
      </c>
      <c r="Q175">
        <v>0</v>
      </c>
      <c r="R175">
        <v>86</v>
      </c>
      <c r="S175">
        <v>86</v>
      </c>
      <c r="T175">
        <v>0</v>
      </c>
      <c r="U175" s="1">
        <v>19.666666666666664</v>
      </c>
      <c r="V175">
        <v>11</v>
      </c>
      <c r="W175">
        <v>15</v>
      </c>
      <c r="X175">
        <v>86</v>
      </c>
      <c r="Y175" s="9">
        <v>5.033898305084747</v>
      </c>
      <c r="AA175" t="str">
        <f t="shared" si="8"/>
        <v>11*</v>
      </c>
      <c r="AB175" t="str">
        <f t="shared" si="9"/>
        <v>7*</v>
      </c>
      <c r="AC175">
        <f t="shared" si="10"/>
        <v>0</v>
      </c>
      <c r="AD175" t="b">
        <f t="shared" si="11"/>
        <v>1</v>
      </c>
    </row>
    <row r="176" spans="1:30" ht="15">
      <c r="A176" t="s">
        <v>409</v>
      </c>
      <c r="B176" t="s">
        <v>407</v>
      </c>
      <c r="C176" t="str">
        <f>VLOOKUP(A176,'[1]TBL-Rosters (16).csv'!$A$2:$E$2007,5,FALSE)</f>
        <v>HUD</v>
      </c>
      <c r="D176" s="10" t="s">
        <v>1</v>
      </c>
      <c r="E176" s="10" t="s">
        <v>95</v>
      </c>
      <c r="F176" s="10">
        <v>-11</v>
      </c>
      <c r="G176" s="10">
        <v>-21</v>
      </c>
      <c r="H176" s="10" t="s">
        <v>1</v>
      </c>
      <c r="I176" s="10" t="s">
        <v>38</v>
      </c>
      <c r="J176">
        <v>21</v>
      </c>
      <c r="K176">
        <v>0</v>
      </c>
      <c r="L176" s="1">
        <v>27.33333333333334</v>
      </c>
      <c r="M176">
        <v>15</v>
      </c>
      <c r="N176">
        <v>23</v>
      </c>
      <c r="O176">
        <v>5</v>
      </c>
      <c r="P176">
        <v>11</v>
      </c>
      <c r="Q176">
        <v>1</v>
      </c>
      <c r="R176">
        <v>120</v>
      </c>
      <c r="S176">
        <v>120</v>
      </c>
      <c r="T176">
        <v>0</v>
      </c>
      <c r="U176" s="1">
        <v>27.33333333333334</v>
      </c>
      <c r="V176">
        <v>15</v>
      </c>
      <c r="W176">
        <v>23</v>
      </c>
      <c r="X176">
        <v>120</v>
      </c>
      <c r="Y176" s="9">
        <v>4.939024390243901</v>
      </c>
      <c r="AA176" t="str">
        <f t="shared" si="8"/>
        <v>9*</v>
      </c>
      <c r="AB176" t="str">
        <f t="shared" si="9"/>
        <v>8*</v>
      </c>
      <c r="AC176">
        <f t="shared" si="10"/>
        <v>0</v>
      </c>
      <c r="AD176" t="b">
        <f t="shared" si="11"/>
        <v>1</v>
      </c>
    </row>
    <row r="177" spans="1:30" ht="15">
      <c r="A177" t="s">
        <v>228</v>
      </c>
      <c r="B177" t="s">
        <v>223</v>
      </c>
      <c r="C177" t="str">
        <f>VLOOKUP(A177,'[1]TBL-Rosters (16).csv'!$A$2:$E$2007,5,FALSE)</f>
        <v>HUD</v>
      </c>
      <c r="D177" s="10" t="s">
        <v>1</v>
      </c>
      <c r="E177" s="10" t="s">
        <v>215</v>
      </c>
      <c r="F177" s="10" t="s">
        <v>51</v>
      </c>
      <c r="G177" s="10">
        <v>-16</v>
      </c>
      <c r="H177" s="10" t="s">
        <v>1</v>
      </c>
      <c r="I177" s="10" t="s">
        <v>4</v>
      </c>
      <c r="J177">
        <v>44</v>
      </c>
      <c r="K177">
        <v>0</v>
      </c>
      <c r="L177" s="1">
        <v>57</v>
      </c>
      <c r="M177">
        <v>26</v>
      </c>
      <c r="N177">
        <v>40</v>
      </c>
      <c r="O177">
        <v>9</v>
      </c>
      <c r="P177">
        <v>12</v>
      </c>
      <c r="Q177">
        <v>0</v>
      </c>
      <c r="R177">
        <v>224</v>
      </c>
      <c r="S177">
        <v>224</v>
      </c>
      <c r="T177">
        <v>0</v>
      </c>
      <c r="U177" s="1">
        <v>57</v>
      </c>
      <c r="V177">
        <v>26</v>
      </c>
      <c r="W177">
        <v>40</v>
      </c>
      <c r="X177">
        <v>224</v>
      </c>
      <c r="Y177" s="9">
        <v>4.105263157894737</v>
      </c>
      <c r="AA177" t="str">
        <f t="shared" si="8"/>
        <v>13*</v>
      </c>
      <c r="AB177" t="str">
        <f t="shared" si="9"/>
        <v>7*</v>
      </c>
      <c r="AC177">
        <f t="shared" si="10"/>
        <v>0</v>
      </c>
      <c r="AD177" t="b">
        <f t="shared" si="11"/>
        <v>1</v>
      </c>
    </row>
    <row r="178" spans="1:30" ht="15">
      <c r="A178" t="s">
        <v>698</v>
      </c>
      <c r="B178" t="s">
        <v>690</v>
      </c>
      <c r="C178" t="str">
        <f>VLOOKUP(A178,'[1]TBL-Rosters (16).csv'!$A$2:$E$2007,5,FALSE)</f>
        <v>IND</v>
      </c>
      <c r="D178" s="10" t="s">
        <v>56</v>
      </c>
      <c r="E178" s="10" t="s">
        <v>1</v>
      </c>
      <c r="F178" s="10" t="s">
        <v>88</v>
      </c>
      <c r="G178" s="10" t="s">
        <v>22</v>
      </c>
      <c r="H178" s="10" t="s">
        <v>12</v>
      </c>
      <c r="I178" s="10" t="s">
        <v>1</v>
      </c>
      <c r="J178">
        <v>32</v>
      </c>
      <c r="K178">
        <v>32</v>
      </c>
      <c r="L178" s="1">
        <v>192</v>
      </c>
      <c r="M178">
        <v>75</v>
      </c>
      <c r="N178">
        <v>159</v>
      </c>
      <c r="O178">
        <v>22</v>
      </c>
      <c r="P178">
        <v>45</v>
      </c>
      <c r="Q178">
        <v>0</v>
      </c>
      <c r="R178">
        <v>781</v>
      </c>
      <c r="S178">
        <v>781</v>
      </c>
      <c r="T178">
        <v>0</v>
      </c>
      <c r="U178" s="1">
        <v>0</v>
      </c>
      <c r="V178">
        <v>0</v>
      </c>
      <c r="W178">
        <v>0</v>
      </c>
      <c r="X178">
        <v>0</v>
      </c>
      <c r="Y178" s="9">
        <v>3.515625</v>
      </c>
      <c r="AA178" t="str">
        <f t="shared" si="8"/>
        <v>12</v>
      </c>
      <c r="AB178" t="str">
        <f t="shared" si="9"/>
        <v>24</v>
      </c>
      <c r="AC178">
        <f t="shared" si="10"/>
        <v>209</v>
      </c>
      <c r="AD178" t="b">
        <f t="shared" si="11"/>
        <v>0</v>
      </c>
    </row>
    <row r="179" spans="1:30" ht="15">
      <c r="A179" t="s">
        <v>79</v>
      </c>
      <c r="B179" t="s">
        <v>532</v>
      </c>
      <c r="C179" t="str">
        <f>VLOOKUP(A179,'[1]TBL-Rosters (16).csv'!$A$2:$E$2007,5,FALSE)</f>
        <v>IND</v>
      </c>
      <c r="D179" s="10" t="s">
        <v>56</v>
      </c>
      <c r="E179" s="10" t="s">
        <v>1</v>
      </c>
      <c r="F179" s="10" t="s">
        <v>7</v>
      </c>
      <c r="G179" s="10" t="s">
        <v>34</v>
      </c>
      <c r="H179" s="10" t="s">
        <v>12</v>
      </c>
      <c r="I179" s="10" t="s">
        <v>1</v>
      </c>
      <c r="J179">
        <v>32</v>
      </c>
      <c r="K179">
        <v>32</v>
      </c>
      <c r="L179" s="1">
        <v>187</v>
      </c>
      <c r="M179">
        <v>70</v>
      </c>
      <c r="N179">
        <v>164</v>
      </c>
      <c r="O179">
        <v>20</v>
      </c>
      <c r="P179">
        <v>57</v>
      </c>
      <c r="Q179">
        <v>1</v>
      </c>
      <c r="R179">
        <v>778</v>
      </c>
      <c r="S179">
        <v>778</v>
      </c>
      <c r="T179">
        <v>0</v>
      </c>
      <c r="U179" s="1">
        <v>0</v>
      </c>
      <c r="V179">
        <v>0</v>
      </c>
      <c r="W179">
        <v>0</v>
      </c>
      <c r="X179">
        <v>0</v>
      </c>
      <c r="Y179" s="9">
        <v>3.3689839572192515</v>
      </c>
      <c r="Z179">
        <f aca="true" t="shared" si="12" ref="Z179:Z184">Z178+K179</f>
        <v>32</v>
      </c>
      <c r="AA179" t="str">
        <f t="shared" si="8"/>
        <v>12</v>
      </c>
      <c r="AB179" t="str">
        <f t="shared" si="9"/>
        <v>24</v>
      </c>
      <c r="AC179">
        <f t="shared" si="10"/>
        <v>177</v>
      </c>
      <c r="AD179" t="b">
        <f t="shared" si="11"/>
        <v>1</v>
      </c>
    </row>
    <row r="180" spans="1:30" ht="15">
      <c r="A180" t="s">
        <v>501</v>
      </c>
      <c r="B180" t="s">
        <v>494</v>
      </c>
      <c r="C180" t="str">
        <f>VLOOKUP(A180,'[1]TBL-Rosters (16).csv'!$A$2:$E$2007,5,FALSE)</f>
        <v>IND</v>
      </c>
      <c r="D180" s="10" t="s">
        <v>39</v>
      </c>
      <c r="E180" s="10" t="s">
        <v>1</v>
      </c>
      <c r="F180" s="10" t="s">
        <v>48</v>
      </c>
      <c r="G180" s="10">
        <v>-16</v>
      </c>
      <c r="H180" s="10" t="s">
        <v>70</v>
      </c>
      <c r="I180" s="10" t="s">
        <v>35</v>
      </c>
      <c r="J180">
        <v>30</v>
      </c>
      <c r="K180">
        <v>29</v>
      </c>
      <c r="L180" s="1">
        <v>159</v>
      </c>
      <c r="M180">
        <v>79</v>
      </c>
      <c r="N180">
        <v>133</v>
      </c>
      <c r="O180">
        <v>26</v>
      </c>
      <c r="P180">
        <v>55</v>
      </c>
      <c r="Q180">
        <v>0</v>
      </c>
      <c r="R180">
        <v>654</v>
      </c>
      <c r="S180">
        <v>0</v>
      </c>
      <c r="T180">
        <v>654</v>
      </c>
      <c r="U180" s="1">
        <v>4.666666666666667</v>
      </c>
      <c r="V180">
        <v>3</v>
      </c>
      <c r="W180">
        <v>7</v>
      </c>
      <c r="X180">
        <v>23</v>
      </c>
      <c r="Y180" s="9">
        <v>4.471698113207547</v>
      </c>
      <c r="Z180">
        <f t="shared" si="12"/>
        <v>61</v>
      </c>
      <c r="AA180" t="str">
        <f t="shared" si="8"/>
        <v>10</v>
      </c>
      <c r="AB180" t="str">
        <f t="shared" si="9"/>
        <v>23/25*</v>
      </c>
      <c r="AC180">
        <f t="shared" si="10"/>
        <v>145</v>
      </c>
      <c r="AD180" t="b">
        <f t="shared" si="11"/>
        <v>1</v>
      </c>
    </row>
    <row r="181" spans="1:30" ht="15">
      <c r="A181" t="s">
        <v>594</v>
      </c>
      <c r="B181" t="s">
        <v>584</v>
      </c>
      <c r="C181" t="str">
        <f>VLOOKUP(A181,'[1]TBL-Rosters (16).csv'!$A$2:$E$2007,5,FALSE)</f>
        <v>IND</v>
      </c>
      <c r="D181" s="10" t="s">
        <v>33</v>
      </c>
      <c r="E181" s="10" t="s">
        <v>1</v>
      </c>
      <c r="F181" s="10" t="s">
        <v>11</v>
      </c>
      <c r="G181" s="10">
        <v>-11</v>
      </c>
      <c r="H181" s="10" t="s">
        <v>70</v>
      </c>
      <c r="I181" s="10" t="s">
        <v>56</v>
      </c>
      <c r="J181">
        <v>23</v>
      </c>
      <c r="K181">
        <v>22</v>
      </c>
      <c r="L181" s="1">
        <v>108.33333333333331</v>
      </c>
      <c r="M181">
        <v>61</v>
      </c>
      <c r="N181">
        <v>115</v>
      </c>
      <c r="O181">
        <v>15</v>
      </c>
      <c r="P181">
        <v>22</v>
      </c>
      <c r="Q181">
        <v>1</v>
      </c>
      <c r="R181">
        <v>459</v>
      </c>
      <c r="S181">
        <v>0</v>
      </c>
      <c r="T181">
        <v>459</v>
      </c>
      <c r="U181" s="1">
        <v>2</v>
      </c>
      <c r="V181">
        <v>1</v>
      </c>
      <c r="W181">
        <v>4</v>
      </c>
      <c r="X181">
        <v>10</v>
      </c>
      <c r="Y181" s="9">
        <v>5.067692307692308</v>
      </c>
      <c r="Z181">
        <f t="shared" si="12"/>
        <v>83</v>
      </c>
      <c r="AA181" t="str">
        <f t="shared" si="8"/>
        <v>4</v>
      </c>
      <c r="AB181" t="str">
        <f t="shared" si="9"/>
        <v>23/12*</v>
      </c>
      <c r="AC181">
        <f t="shared" si="10"/>
        <v>116</v>
      </c>
      <c r="AD181" t="b">
        <f t="shared" si="11"/>
        <v>1</v>
      </c>
    </row>
    <row r="182" spans="1:30" ht="15">
      <c r="A182" t="s">
        <v>326</v>
      </c>
      <c r="B182" t="s">
        <v>319</v>
      </c>
      <c r="C182" t="str">
        <f>VLOOKUP(A182,'[1]TBL-Rosters (16).csv'!$A$2:$E$2007,5,FALSE)</f>
        <v>IND</v>
      </c>
      <c r="D182" s="10" t="s">
        <v>24</v>
      </c>
      <c r="E182" s="10" t="s">
        <v>14</v>
      </c>
      <c r="F182" s="10" t="s">
        <v>169</v>
      </c>
      <c r="G182" s="10" t="s">
        <v>34</v>
      </c>
      <c r="H182" s="10" t="s">
        <v>70</v>
      </c>
      <c r="I182" s="10" t="s">
        <v>30</v>
      </c>
      <c r="J182">
        <v>40</v>
      </c>
      <c r="K182">
        <v>22</v>
      </c>
      <c r="L182" s="1">
        <v>149.66666666666663</v>
      </c>
      <c r="M182">
        <v>48</v>
      </c>
      <c r="N182">
        <v>129</v>
      </c>
      <c r="O182">
        <v>16</v>
      </c>
      <c r="P182">
        <v>47</v>
      </c>
      <c r="Q182">
        <v>0</v>
      </c>
      <c r="R182">
        <v>616</v>
      </c>
      <c r="S182">
        <v>616</v>
      </c>
      <c r="T182">
        <v>0</v>
      </c>
      <c r="U182" s="1">
        <v>28.666666666666664</v>
      </c>
      <c r="V182">
        <v>6</v>
      </c>
      <c r="W182">
        <v>25</v>
      </c>
      <c r="X182">
        <v>121</v>
      </c>
      <c r="Y182" s="9">
        <v>2.886414253897551</v>
      </c>
      <c r="Z182">
        <f t="shared" si="12"/>
        <v>105</v>
      </c>
      <c r="AA182" t="str">
        <f t="shared" si="8"/>
        <v>13/16*</v>
      </c>
      <c r="AB182" t="str">
        <f t="shared" si="9"/>
        <v>23/9*</v>
      </c>
      <c r="AC182">
        <f t="shared" si="10"/>
        <v>94</v>
      </c>
      <c r="AD182" t="b">
        <f t="shared" si="11"/>
        <v>1</v>
      </c>
    </row>
    <row r="183" spans="1:30" ht="15">
      <c r="A183" t="s">
        <v>646</v>
      </c>
      <c r="B183" t="s">
        <v>637</v>
      </c>
      <c r="C183" t="str">
        <f>VLOOKUP(A183,'[1]TBL-Rosters (16).csv'!$A$2:$E$2007,5,FALSE)</f>
        <v>IND</v>
      </c>
      <c r="D183" s="10" t="s">
        <v>16</v>
      </c>
      <c r="E183" s="10" t="s">
        <v>1</v>
      </c>
      <c r="F183" s="10" t="s">
        <v>169</v>
      </c>
      <c r="G183" s="10">
        <v>-14</v>
      </c>
      <c r="H183" s="10" t="s">
        <v>25</v>
      </c>
      <c r="I183" s="10" t="s">
        <v>8</v>
      </c>
      <c r="J183">
        <v>17</v>
      </c>
      <c r="K183">
        <v>15</v>
      </c>
      <c r="L183" s="1">
        <v>78.33333333333331</v>
      </c>
      <c r="M183">
        <v>28</v>
      </c>
      <c r="N183">
        <v>57</v>
      </c>
      <c r="O183">
        <v>12</v>
      </c>
      <c r="P183">
        <v>26</v>
      </c>
      <c r="Q183">
        <v>1</v>
      </c>
      <c r="R183">
        <v>322</v>
      </c>
      <c r="S183">
        <v>0</v>
      </c>
      <c r="T183">
        <v>322</v>
      </c>
      <c r="U183" s="1">
        <v>2</v>
      </c>
      <c r="V183">
        <v>0</v>
      </c>
      <c r="W183">
        <v>1</v>
      </c>
      <c r="X183">
        <v>8</v>
      </c>
      <c r="Y183" s="9">
        <v>3.2170212765957453</v>
      </c>
      <c r="Z183">
        <f t="shared" si="12"/>
        <v>120</v>
      </c>
      <c r="AA183" t="str">
        <f t="shared" si="8"/>
        <v>14</v>
      </c>
      <c r="AB183" t="str">
        <f t="shared" si="9"/>
        <v>21/6*</v>
      </c>
      <c r="AC183">
        <f t="shared" si="10"/>
        <v>72</v>
      </c>
      <c r="AD183" t="b">
        <f t="shared" si="11"/>
        <v>1</v>
      </c>
    </row>
    <row r="184" spans="1:30" ht="15">
      <c r="A184" t="s">
        <v>500</v>
      </c>
      <c r="B184" t="s">
        <v>494</v>
      </c>
      <c r="C184" t="str">
        <f>VLOOKUP(A184,'[1]TBL-Rosters (16).csv'!$A$2:$E$2007,5,FALSE)</f>
        <v>IND</v>
      </c>
      <c r="D184" s="10" t="s">
        <v>8</v>
      </c>
      <c r="E184" s="10" t="s">
        <v>1</v>
      </c>
      <c r="F184" s="10">
        <v>-25</v>
      </c>
      <c r="G184" s="10">
        <v>-15</v>
      </c>
      <c r="H184" s="10" t="s">
        <v>70</v>
      </c>
      <c r="I184" s="10" t="s">
        <v>1</v>
      </c>
      <c r="J184">
        <v>15</v>
      </c>
      <c r="K184">
        <v>15</v>
      </c>
      <c r="L184" s="1">
        <v>66.66666666666667</v>
      </c>
      <c r="M184">
        <v>41</v>
      </c>
      <c r="N184">
        <v>64</v>
      </c>
      <c r="O184">
        <v>11</v>
      </c>
      <c r="P184">
        <v>29</v>
      </c>
      <c r="Q184">
        <v>0</v>
      </c>
      <c r="R184">
        <v>287</v>
      </c>
      <c r="S184">
        <v>0</v>
      </c>
      <c r="T184">
        <v>287</v>
      </c>
      <c r="U184" s="1">
        <v>0</v>
      </c>
      <c r="V184">
        <v>0</v>
      </c>
      <c r="W184">
        <v>0</v>
      </c>
      <c r="X184">
        <v>0</v>
      </c>
      <c r="Y184" s="9">
        <v>5.534999999999999</v>
      </c>
      <c r="Z184">
        <f t="shared" si="12"/>
        <v>135</v>
      </c>
      <c r="AA184" t="str">
        <f t="shared" si="8"/>
        <v>6</v>
      </c>
      <c r="AB184" t="str">
        <f t="shared" si="9"/>
        <v>23</v>
      </c>
      <c r="AC184">
        <f t="shared" si="10"/>
        <v>57</v>
      </c>
      <c r="AD184" t="b">
        <f t="shared" si="11"/>
        <v>1</v>
      </c>
    </row>
    <row r="185" spans="1:30" ht="15">
      <c r="A185" t="s">
        <v>550</v>
      </c>
      <c r="B185" t="s">
        <v>548</v>
      </c>
      <c r="C185" t="str">
        <f>VLOOKUP(A185,'[1]TBL-Rosters (16).csv'!$A$2:$E$2007,5,FALSE)</f>
        <v>IND</v>
      </c>
      <c r="D185" s="10" t="s">
        <v>78</v>
      </c>
      <c r="E185" s="10" t="s">
        <v>1</v>
      </c>
      <c r="F185" s="10">
        <v>-26</v>
      </c>
      <c r="G185" s="10">
        <v>-25</v>
      </c>
      <c r="H185" s="10" t="s">
        <v>66</v>
      </c>
      <c r="I185" s="10" t="s">
        <v>38</v>
      </c>
      <c r="J185">
        <v>24</v>
      </c>
      <c r="K185">
        <v>13</v>
      </c>
      <c r="L185" s="1">
        <v>73</v>
      </c>
      <c r="M185">
        <v>51</v>
      </c>
      <c r="N185">
        <v>78</v>
      </c>
      <c r="O185">
        <v>15</v>
      </c>
      <c r="P185">
        <v>38</v>
      </c>
      <c r="Q185">
        <v>4</v>
      </c>
      <c r="R185">
        <v>334</v>
      </c>
      <c r="S185">
        <v>0</v>
      </c>
      <c r="T185">
        <v>334</v>
      </c>
      <c r="U185" s="1">
        <v>16.666666666666664</v>
      </c>
      <c r="V185">
        <v>10</v>
      </c>
      <c r="W185">
        <v>15</v>
      </c>
      <c r="X185">
        <v>69</v>
      </c>
      <c r="Y185" s="9">
        <v>6.287671232876712</v>
      </c>
      <c r="AA185" t="str">
        <f t="shared" si="8"/>
        <v>3</v>
      </c>
      <c r="AB185" t="str">
        <f t="shared" si="9"/>
        <v>26/8*</v>
      </c>
      <c r="AC185">
        <f t="shared" si="10"/>
        <v>42</v>
      </c>
      <c r="AD185" t="b">
        <f t="shared" si="11"/>
        <v>1</v>
      </c>
    </row>
    <row r="186" spans="1:30" ht="15">
      <c r="A186" t="s">
        <v>664</v>
      </c>
      <c r="B186" t="s">
        <v>655</v>
      </c>
      <c r="C186" t="str">
        <f>VLOOKUP(A186,'[1]TBL-Rosters (16).csv'!$A$2:$E$2007,5,FALSE)</f>
        <v>IND</v>
      </c>
      <c r="D186" s="10" t="s">
        <v>54</v>
      </c>
      <c r="E186" s="10" t="s">
        <v>85</v>
      </c>
      <c r="F186" s="10" t="s">
        <v>17</v>
      </c>
      <c r="G186" s="10" t="s">
        <v>65</v>
      </c>
      <c r="H186" s="10" t="s">
        <v>348</v>
      </c>
      <c r="I186" s="10" t="s">
        <v>10</v>
      </c>
      <c r="J186">
        <v>26</v>
      </c>
      <c r="K186">
        <v>11</v>
      </c>
      <c r="L186" s="1">
        <v>104.33333333333331</v>
      </c>
      <c r="M186">
        <v>59</v>
      </c>
      <c r="N186">
        <v>110</v>
      </c>
      <c r="O186">
        <v>11</v>
      </c>
      <c r="P186">
        <v>31</v>
      </c>
      <c r="Q186">
        <v>5</v>
      </c>
      <c r="R186">
        <v>448</v>
      </c>
      <c r="S186">
        <v>448</v>
      </c>
      <c r="T186">
        <v>0</v>
      </c>
      <c r="U186" s="1">
        <v>48</v>
      </c>
      <c r="V186">
        <v>20</v>
      </c>
      <c r="W186">
        <v>45</v>
      </c>
      <c r="X186">
        <v>198</v>
      </c>
      <c r="Y186" s="9">
        <v>5.089456869009585</v>
      </c>
      <c r="Z186">
        <f>Z185+K186</f>
        <v>11</v>
      </c>
      <c r="AA186" t="str">
        <f t="shared" si="8"/>
        <v>1/10*</v>
      </c>
      <c r="AB186" t="str">
        <f t="shared" si="9"/>
        <v>28/15*</v>
      </c>
      <c r="AC186">
        <f t="shared" si="10"/>
        <v>29</v>
      </c>
      <c r="AD186" t="b">
        <f t="shared" si="11"/>
        <v>1</v>
      </c>
    </row>
    <row r="187" spans="1:30" ht="15">
      <c r="A187" t="s">
        <v>488</v>
      </c>
      <c r="B187" t="s">
        <v>478</v>
      </c>
      <c r="C187" t="str">
        <f>VLOOKUP(A187,'[1]TBL-Rosters (16).csv'!$A$2:$E$2007,5,FALSE)</f>
        <v>IND</v>
      </c>
      <c r="D187" s="10" t="s">
        <v>54</v>
      </c>
      <c r="E187" s="10" t="s">
        <v>1</v>
      </c>
      <c r="F187" s="10">
        <v>-16</v>
      </c>
      <c r="G187" s="10">
        <v>-34</v>
      </c>
      <c r="H187" s="10" t="s">
        <v>348</v>
      </c>
      <c r="I187" s="10" t="s">
        <v>56</v>
      </c>
      <c r="J187">
        <v>16</v>
      </c>
      <c r="K187">
        <v>11</v>
      </c>
      <c r="L187" s="1">
        <v>60.333333333333336</v>
      </c>
      <c r="M187">
        <v>54</v>
      </c>
      <c r="N187">
        <v>73</v>
      </c>
      <c r="O187">
        <v>15</v>
      </c>
      <c r="P187">
        <v>27</v>
      </c>
      <c r="Q187">
        <v>1</v>
      </c>
      <c r="R187">
        <v>284</v>
      </c>
      <c r="S187">
        <v>284</v>
      </c>
      <c r="T187">
        <v>0</v>
      </c>
      <c r="U187" s="1">
        <v>9.666666666666664</v>
      </c>
      <c r="V187">
        <v>13</v>
      </c>
      <c r="W187">
        <v>14</v>
      </c>
      <c r="X187">
        <v>50</v>
      </c>
      <c r="Y187" s="9">
        <v>8.05524861878453</v>
      </c>
      <c r="Z187">
        <f>Z186+K187</f>
        <v>22</v>
      </c>
      <c r="AA187" t="str">
        <f t="shared" si="8"/>
        <v>1</v>
      </c>
      <c r="AB187" t="str">
        <f t="shared" si="9"/>
        <v>28/12*</v>
      </c>
      <c r="AC187">
        <f t="shared" si="10"/>
        <v>18</v>
      </c>
      <c r="AD187" t="b">
        <f t="shared" si="11"/>
        <v>1</v>
      </c>
    </row>
    <row r="188" spans="1:30" ht="15">
      <c r="A188" t="s">
        <v>547</v>
      </c>
      <c r="B188" t="s">
        <v>548</v>
      </c>
      <c r="C188" t="str">
        <f>VLOOKUP(A188,'[1]TBL-Rosters (16).csv'!$A$2:$E$2007,5,FALSE)</f>
        <v>IND</v>
      </c>
      <c r="D188" s="10" t="s">
        <v>1</v>
      </c>
      <c r="E188" s="10" t="s">
        <v>72</v>
      </c>
      <c r="F188" s="10" t="s">
        <v>169</v>
      </c>
      <c r="G188" s="10" t="s">
        <v>22</v>
      </c>
      <c r="H188" s="10" t="s">
        <v>8</v>
      </c>
      <c r="I188" s="10" t="s">
        <v>8</v>
      </c>
      <c r="J188">
        <v>42</v>
      </c>
      <c r="K188">
        <v>2</v>
      </c>
      <c r="L188" s="1">
        <v>42.333333333333336</v>
      </c>
      <c r="M188">
        <v>19</v>
      </c>
      <c r="N188">
        <v>41</v>
      </c>
      <c r="O188">
        <v>5</v>
      </c>
      <c r="P188">
        <v>15</v>
      </c>
      <c r="Q188">
        <v>1</v>
      </c>
      <c r="R188">
        <v>185</v>
      </c>
      <c r="S188">
        <v>0</v>
      </c>
      <c r="T188">
        <v>185</v>
      </c>
      <c r="U188" s="1">
        <v>40</v>
      </c>
      <c r="V188">
        <v>18</v>
      </c>
      <c r="W188">
        <v>40</v>
      </c>
      <c r="X188">
        <v>175</v>
      </c>
      <c r="Y188" s="9">
        <v>4.039370078740157</v>
      </c>
      <c r="AA188" t="str">
        <f t="shared" si="8"/>
        <v>8*</v>
      </c>
      <c r="AB188" t="str">
        <f t="shared" si="9"/>
        <v>6/6*</v>
      </c>
      <c r="AC188">
        <f t="shared" si="10"/>
        <v>7</v>
      </c>
      <c r="AD188" t="b">
        <f t="shared" si="11"/>
        <v>1</v>
      </c>
    </row>
    <row r="189" spans="1:30" ht="15">
      <c r="A189" t="s">
        <v>590</v>
      </c>
      <c r="B189" t="s">
        <v>584</v>
      </c>
      <c r="C189" t="str">
        <f>VLOOKUP(A189,'[1]TBL-Rosters (16).csv'!$A$2:$E$2007,5,FALSE)</f>
        <v>IND</v>
      </c>
      <c r="D189" s="10" t="s">
        <v>1</v>
      </c>
      <c r="E189" s="10" t="s">
        <v>215</v>
      </c>
      <c r="F189" s="10">
        <v>-24</v>
      </c>
      <c r="G189" s="10" t="s">
        <v>34</v>
      </c>
      <c r="H189" s="10" t="s">
        <v>27</v>
      </c>
      <c r="I189" s="10" t="s">
        <v>8</v>
      </c>
      <c r="J189">
        <v>63</v>
      </c>
      <c r="K189">
        <v>2</v>
      </c>
      <c r="L189" s="1">
        <v>58.66666666666668</v>
      </c>
      <c r="M189">
        <v>21</v>
      </c>
      <c r="N189">
        <v>47</v>
      </c>
      <c r="O189">
        <v>6</v>
      </c>
      <c r="P189">
        <v>27</v>
      </c>
      <c r="Q189">
        <v>3</v>
      </c>
      <c r="R189">
        <v>244</v>
      </c>
      <c r="S189">
        <v>0</v>
      </c>
      <c r="T189">
        <v>244</v>
      </c>
      <c r="U189" s="1">
        <v>56.66666666666668</v>
      </c>
      <c r="V189">
        <v>20</v>
      </c>
      <c r="W189">
        <v>45</v>
      </c>
      <c r="X189">
        <v>234</v>
      </c>
      <c r="Y189" s="9">
        <v>3.2215909090909083</v>
      </c>
      <c r="AA189" t="str">
        <f t="shared" si="8"/>
        <v>13*</v>
      </c>
      <c r="AB189" t="str">
        <f t="shared" si="9"/>
        <v>5/6*</v>
      </c>
      <c r="AC189">
        <f t="shared" si="10"/>
        <v>5</v>
      </c>
      <c r="AD189" t="b">
        <f t="shared" si="11"/>
        <v>1</v>
      </c>
    </row>
    <row r="190" spans="1:30" ht="15">
      <c r="A190" t="s">
        <v>80</v>
      </c>
      <c r="C190" t="str">
        <f>VLOOKUP(A190,'[1]TBL-Rosters (16).csv'!$A$2:$E$2007,5,FALSE)</f>
        <v>IND</v>
      </c>
      <c r="D190" s="10" t="s">
        <v>54</v>
      </c>
      <c r="E190" s="10" t="s">
        <v>1</v>
      </c>
      <c r="F190" s="10" t="s">
        <v>3</v>
      </c>
      <c r="G190" s="10">
        <v>-62</v>
      </c>
      <c r="H190" s="10" t="s">
        <v>81</v>
      </c>
      <c r="I190" s="10" t="s">
        <v>1</v>
      </c>
      <c r="J190">
        <v>2</v>
      </c>
      <c r="K190">
        <v>2</v>
      </c>
      <c r="L190" s="1">
        <v>2</v>
      </c>
      <c r="M190">
        <v>2</v>
      </c>
      <c r="N190">
        <v>3</v>
      </c>
      <c r="O190">
        <v>1</v>
      </c>
      <c r="P190">
        <v>0</v>
      </c>
      <c r="Q190">
        <v>0</v>
      </c>
      <c r="R190">
        <v>8</v>
      </c>
      <c r="S190">
        <v>0</v>
      </c>
      <c r="T190">
        <v>8</v>
      </c>
      <c r="U190" s="1">
        <v>0</v>
      </c>
      <c r="V190">
        <v>0</v>
      </c>
      <c r="W190">
        <v>0</v>
      </c>
      <c r="X190">
        <v>0</v>
      </c>
      <c r="Y190" s="9">
        <v>9</v>
      </c>
      <c r="AA190" t="str">
        <f t="shared" si="8"/>
        <v>1</v>
      </c>
      <c r="AB190" t="str">
        <f t="shared" si="9"/>
        <v>11</v>
      </c>
      <c r="AC190">
        <f t="shared" si="10"/>
        <v>3</v>
      </c>
      <c r="AD190" t="b">
        <f t="shared" si="11"/>
        <v>1</v>
      </c>
    </row>
    <row r="191" spans="1:30" ht="15">
      <c r="A191" t="s">
        <v>469</v>
      </c>
      <c r="B191" t="s">
        <v>460</v>
      </c>
      <c r="C191" t="str">
        <f>VLOOKUP(A191,'[1]TBL-Rosters (16).csv'!$A$2:$E$2007,5,FALSE)</f>
        <v>IND</v>
      </c>
      <c r="D191" s="10" t="s">
        <v>1</v>
      </c>
      <c r="E191" s="10" t="s">
        <v>85</v>
      </c>
      <c r="F191" s="10" t="s">
        <v>116</v>
      </c>
      <c r="G191" s="10" t="s">
        <v>169</v>
      </c>
      <c r="H191" s="10" t="s">
        <v>56</v>
      </c>
      <c r="I191" s="10" t="s">
        <v>4</v>
      </c>
      <c r="J191">
        <v>61</v>
      </c>
      <c r="K191">
        <v>1</v>
      </c>
      <c r="L191" s="1">
        <v>73.33333333333331</v>
      </c>
      <c r="M191">
        <v>25</v>
      </c>
      <c r="N191">
        <v>72</v>
      </c>
      <c r="O191">
        <v>9</v>
      </c>
      <c r="P191">
        <v>24</v>
      </c>
      <c r="Q191">
        <v>3</v>
      </c>
      <c r="R191">
        <v>313</v>
      </c>
      <c r="S191">
        <v>0</v>
      </c>
      <c r="T191">
        <v>313</v>
      </c>
      <c r="U191" s="1">
        <v>71</v>
      </c>
      <c r="V191">
        <v>22</v>
      </c>
      <c r="W191">
        <v>68</v>
      </c>
      <c r="X191">
        <v>301</v>
      </c>
      <c r="Y191" s="9">
        <v>3.068181818181819</v>
      </c>
      <c r="AA191" t="str">
        <f t="shared" si="8"/>
        <v>10*</v>
      </c>
      <c r="AB191" t="str">
        <f t="shared" si="9"/>
        <v>12/7*</v>
      </c>
      <c r="AC191">
        <f t="shared" si="10"/>
        <v>1</v>
      </c>
      <c r="AD191" t="b">
        <f t="shared" si="11"/>
        <v>1</v>
      </c>
    </row>
    <row r="192" spans="1:30" ht="15">
      <c r="A192" t="s">
        <v>342</v>
      </c>
      <c r="B192" t="s">
        <v>41</v>
      </c>
      <c r="C192" t="str">
        <f>VLOOKUP(A192,'[1]TBL-Rosters (16).csv'!$A$2:$E$2007,5,FALSE)</f>
        <v>IND</v>
      </c>
      <c r="D192" s="10" t="s">
        <v>1</v>
      </c>
      <c r="E192" s="10" t="s">
        <v>6</v>
      </c>
      <c r="F192" s="10">
        <v>-42</v>
      </c>
      <c r="G192" s="10" t="s">
        <v>22</v>
      </c>
      <c r="H192" s="10" t="s">
        <v>1</v>
      </c>
      <c r="I192" s="10" t="s">
        <v>4</v>
      </c>
      <c r="J192">
        <v>67</v>
      </c>
      <c r="K192">
        <v>0</v>
      </c>
      <c r="L192" s="1">
        <v>65.66666666666667</v>
      </c>
      <c r="M192">
        <v>38</v>
      </c>
      <c r="N192">
        <v>69</v>
      </c>
      <c r="O192">
        <v>8</v>
      </c>
      <c r="P192">
        <v>36</v>
      </c>
      <c r="Q192">
        <v>1</v>
      </c>
      <c r="R192">
        <v>304</v>
      </c>
      <c r="S192">
        <v>0</v>
      </c>
      <c r="T192">
        <v>304</v>
      </c>
      <c r="U192" s="1">
        <v>65.66666666666667</v>
      </c>
      <c r="V192">
        <v>38</v>
      </c>
      <c r="W192">
        <v>69</v>
      </c>
      <c r="X192">
        <v>304</v>
      </c>
      <c r="Y192" s="9">
        <v>5.208121827411167</v>
      </c>
      <c r="AA192" t="str">
        <f t="shared" si="8"/>
        <v>5*</v>
      </c>
      <c r="AB192" t="str">
        <f t="shared" si="9"/>
        <v>7*</v>
      </c>
      <c r="AC192">
        <f t="shared" si="10"/>
        <v>0</v>
      </c>
      <c r="AD192" t="b">
        <f t="shared" si="11"/>
        <v>1</v>
      </c>
    </row>
    <row r="193" spans="1:30" ht="15">
      <c r="A193" t="s">
        <v>414</v>
      </c>
      <c r="B193" t="s">
        <v>407</v>
      </c>
      <c r="C193" t="str">
        <f>VLOOKUP(A193,'[1]TBL-Rosters (16).csv'!$A$2:$E$2007,5,FALSE)</f>
        <v>IND</v>
      </c>
      <c r="D193" s="10" t="s">
        <v>1</v>
      </c>
      <c r="E193" s="10" t="s">
        <v>115</v>
      </c>
      <c r="F193" s="10">
        <v>-22</v>
      </c>
      <c r="G193" s="10">
        <v>-16</v>
      </c>
      <c r="H193" s="10" t="s">
        <v>1</v>
      </c>
      <c r="I193" s="10" t="s">
        <v>8</v>
      </c>
      <c r="J193">
        <v>41</v>
      </c>
      <c r="K193">
        <v>0</v>
      </c>
      <c r="L193" s="1">
        <v>32.66666666666668</v>
      </c>
      <c r="M193">
        <v>20</v>
      </c>
      <c r="N193">
        <v>37</v>
      </c>
      <c r="O193">
        <v>6</v>
      </c>
      <c r="P193">
        <v>15</v>
      </c>
      <c r="Q193">
        <v>1</v>
      </c>
      <c r="R193">
        <v>148</v>
      </c>
      <c r="S193">
        <v>148</v>
      </c>
      <c r="T193">
        <v>0</v>
      </c>
      <c r="U193" s="1">
        <v>32.66666666666668</v>
      </c>
      <c r="V193">
        <v>20</v>
      </c>
      <c r="W193">
        <v>37</v>
      </c>
      <c r="X193">
        <v>148</v>
      </c>
      <c r="Y193" s="9">
        <v>5.510204081632651</v>
      </c>
      <c r="AA193" t="str">
        <f t="shared" si="8"/>
        <v>4*</v>
      </c>
      <c r="AB193" t="str">
        <f t="shared" si="9"/>
        <v>6*</v>
      </c>
      <c r="AC193">
        <f t="shared" si="10"/>
        <v>0</v>
      </c>
      <c r="AD193" t="b">
        <f t="shared" si="11"/>
        <v>1</v>
      </c>
    </row>
    <row r="194" spans="1:30" ht="15">
      <c r="A194" t="s">
        <v>487</v>
      </c>
      <c r="B194" t="s">
        <v>478</v>
      </c>
      <c r="C194" t="str">
        <f>VLOOKUP(A194,'[1]TBL-Rosters (16).csv'!$A$2:$E$2007,5,FALSE)</f>
        <v>IND</v>
      </c>
      <c r="D194" s="10" t="s">
        <v>1</v>
      </c>
      <c r="E194" s="10" t="s">
        <v>106</v>
      </c>
      <c r="F194" s="10" t="s">
        <v>169</v>
      </c>
      <c r="G194" s="10" t="s">
        <v>22</v>
      </c>
      <c r="H194" s="10" t="s">
        <v>1</v>
      </c>
      <c r="I194" s="10" t="s">
        <v>8</v>
      </c>
      <c r="J194">
        <v>67</v>
      </c>
      <c r="K194">
        <v>0</v>
      </c>
      <c r="L194" s="1">
        <v>65</v>
      </c>
      <c r="M194">
        <v>30</v>
      </c>
      <c r="N194">
        <v>68</v>
      </c>
      <c r="O194">
        <v>8</v>
      </c>
      <c r="P194">
        <v>23</v>
      </c>
      <c r="Q194">
        <v>1</v>
      </c>
      <c r="R194">
        <v>290</v>
      </c>
      <c r="S194">
        <v>290</v>
      </c>
      <c r="T194">
        <v>0</v>
      </c>
      <c r="U194" s="1">
        <v>65</v>
      </c>
      <c r="V194">
        <v>30</v>
      </c>
      <c r="W194">
        <v>68</v>
      </c>
      <c r="X194">
        <v>290</v>
      </c>
      <c r="Y194" s="9">
        <v>4.153846153846154</v>
      </c>
      <c r="AA194" t="str">
        <f t="shared" si="8"/>
        <v>7*</v>
      </c>
      <c r="AB194" t="str">
        <f t="shared" si="9"/>
        <v>6*</v>
      </c>
      <c r="AC194">
        <f t="shared" si="10"/>
        <v>0</v>
      </c>
      <c r="AD194" t="b">
        <f t="shared" si="11"/>
        <v>1</v>
      </c>
    </row>
    <row r="195" spans="1:30" ht="15">
      <c r="A195" t="s">
        <v>618</v>
      </c>
      <c r="B195" t="s">
        <v>619</v>
      </c>
      <c r="C195" t="str">
        <f>VLOOKUP(A195,'[1]TBL-Rosters (16).csv'!$A$2:$E$2007,5,FALSE)</f>
        <v>IND</v>
      </c>
      <c r="D195" s="10" t="s">
        <v>1</v>
      </c>
      <c r="E195" s="10" t="s">
        <v>240</v>
      </c>
      <c r="F195" s="10" t="s">
        <v>34</v>
      </c>
      <c r="G195" s="10">
        <v>-14</v>
      </c>
      <c r="H195" s="10" t="s">
        <v>1</v>
      </c>
      <c r="I195" s="10" t="s">
        <v>8</v>
      </c>
      <c r="J195">
        <v>29</v>
      </c>
      <c r="K195">
        <v>0</v>
      </c>
      <c r="L195" s="1">
        <v>27</v>
      </c>
      <c r="M195">
        <v>9</v>
      </c>
      <c r="N195">
        <v>19</v>
      </c>
      <c r="O195">
        <v>4</v>
      </c>
      <c r="P195">
        <v>9</v>
      </c>
      <c r="Q195">
        <v>2</v>
      </c>
      <c r="R195">
        <v>109</v>
      </c>
      <c r="S195">
        <v>0</v>
      </c>
      <c r="T195">
        <v>109</v>
      </c>
      <c r="U195" s="1">
        <v>27</v>
      </c>
      <c r="V195">
        <v>9</v>
      </c>
      <c r="W195">
        <v>19</v>
      </c>
      <c r="X195">
        <v>109</v>
      </c>
      <c r="Y195" s="9">
        <v>3</v>
      </c>
      <c r="AA195" t="str">
        <f aca="true" t="shared" si="13" ref="AA195:AA258">IF(E195="",D195,IF(D195="",E195,CONCATENATE(D195,"/",E195)))</f>
        <v>15*</v>
      </c>
      <c r="AB195" t="str">
        <f aca="true" t="shared" si="14" ref="AB195:AB258">IF(I195="",H195,IF(H195="",CONCATENATE(I195,"*"),CONCATENATE(H195,"/",I195,"*")))</f>
        <v>6*</v>
      </c>
      <c r="AC195">
        <f t="shared" si="10"/>
        <v>0</v>
      </c>
      <c r="AD195" t="b">
        <f t="shared" si="11"/>
        <v>1</v>
      </c>
    </row>
    <row r="196" spans="1:30" ht="15">
      <c r="A196" t="s">
        <v>265</v>
      </c>
      <c r="B196" t="s">
        <v>263</v>
      </c>
      <c r="C196" t="str">
        <f>VLOOKUP(A196,'[1]TBL-Rosters (16).csv'!$A$2:$E$2007,5,FALSE)</f>
        <v>IND</v>
      </c>
      <c r="D196" s="10" t="s">
        <v>1</v>
      </c>
      <c r="E196" s="10" t="s">
        <v>2</v>
      </c>
      <c r="F196" s="10" t="s">
        <v>3</v>
      </c>
      <c r="G196" s="10" t="s">
        <v>3</v>
      </c>
      <c r="H196" s="10" t="s">
        <v>1</v>
      </c>
      <c r="I196" s="10" t="s">
        <v>78</v>
      </c>
      <c r="J196">
        <v>1</v>
      </c>
      <c r="K196">
        <v>0</v>
      </c>
      <c r="L196" s="1">
        <v>0.3333333333333333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0</v>
      </c>
      <c r="T196">
        <v>1</v>
      </c>
      <c r="U196" s="1">
        <v>0.3333333333333333</v>
      </c>
      <c r="V196">
        <v>0</v>
      </c>
      <c r="W196">
        <v>0</v>
      </c>
      <c r="X196">
        <v>1</v>
      </c>
      <c r="Y196" s="9">
        <v>0</v>
      </c>
      <c r="AA196" t="str">
        <f t="shared" si="13"/>
        <v>1*</v>
      </c>
      <c r="AB196" t="str">
        <f t="shared" si="14"/>
        <v>3*</v>
      </c>
      <c r="AC196">
        <f aca="true" t="shared" si="15" ref="AC196:AC259">IF(C196=C197,AC197+K196,K196)</f>
        <v>0</v>
      </c>
      <c r="AD196" t="b">
        <f aca="true" t="shared" si="16" ref="AD196:AD259">C196=C195</f>
        <v>1</v>
      </c>
    </row>
    <row r="197" spans="1:30" ht="15">
      <c r="A197" t="s">
        <v>758</v>
      </c>
      <c r="B197" t="s">
        <v>655</v>
      </c>
      <c r="C197" t="str">
        <f>VLOOKUP(A197,'[1]TBL-Rosters (16).csv'!$A$2:$E$2007,5,FALSE)</f>
        <v>IND</v>
      </c>
      <c r="D197" s="16" t="s">
        <v>1</v>
      </c>
      <c r="E197" s="17" t="s">
        <v>75</v>
      </c>
      <c r="F197" s="17">
        <v>-33</v>
      </c>
      <c r="G197" s="17" t="s">
        <v>18</v>
      </c>
      <c r="H197" s="16" t="s">
        <v>1</v>
      </c>
      <c r="I197" s="16" t="s">
        <v>8</v>
      </c>
      <c r="J197" s="18">
        <v>47</v>
      </c>
      <c r="K197" s="18">
        <v>0</v>
      </c>
      <c r="L197" s="19">
        <v>42.66666666666668</v>
      </c>
      <c r="M197" s="18">
        <v>17</v>
      </c>
      <c r="N197" s="18">
        <v>40</v>
      </c>
      <c r="O197" s="18">
        <v>2</v>
      </c>
      <c r="P197" s="18">
        <v>21</v>
      </c>
      <c r="Q197" s="18">
        <v>1</v>
      </c>
      <c r="R197" s="18">
        <v>189</v>
      </c>
      <c r="S197" s="18">
        <v>189</v>
      </c>
      <c r="T197" s="18">
        <v>0</v>
      </c>
      <c r="U197" s="19">
        <v>42.66666666666668</v>
      </c>
      <c r="V197" s="20">
        <v>17</v>
      </c>
      <c r="W197" s="20">
        <v>40</v>
      </c>
      <c r="X197" s="20">
        <v>189</v>
      </c>
      <c r="Y197" s="21">
        <v>3.585937499999999</v>
      </c>
      <c r="AA197" t="str">
        <f t="shared" si="13"/>
        <v>11*</v>
      </c>
      <c r="AB197" t="str">
        <f t="shared" si="14"/>
        <v>6*</v>
      </c>
      <c r="AC197">
        <f t="shared" si="15"/>
        <v>0</v>
      </c>
      <c r="AD197" t="b">
        <f t="shared" si="16"/>
        <v>1</v>
      </c>
    </row>
    <row r="198" spans="1:30" ht="15">
      <c r="A198" t="s">
        <v>187</v>
      </c>
      <c r="B198" t="s">
        <v>184</v>
      </c>
      <c r="C198" t="str">
        <f>VLOOKUP(A198,'[1]TBL-Rosters (16).csv'!$A$2:$E$2007,5,FALSE)</f>
        <v>IND</v>
      </c>
      <c r="D198" s="10" t="s">
        <v>1</v>
      </c>
      <c r="E198" s="10" t="s">
        <v>90</v>
      </c>
      <c r="F198" s="10" t="s">
        <v>46</v>
      </c>
      <c r="G198" s="10" t="s">
        <v>188</v>
      </c>
      <c r="H198" s="10" t="s">
        <v>1</v>
      </c>
      <c r="I198" s="10" t="s">
        <v>27</v>
      </c>
      <c r="J198">
        <v>57</v>
      </c>
      <c r="K198">
        <v>0</v>
      </c>
      <c r="L198" s="1">
        <v>39.66666666666668</v>
      </c>
      <c r="M198">
        <v>15</v>
      </c>
      <c r="N198">
        <v>45</v>
      </c>
      <c r="O198">
        <v>1</v>
      </c>
      <c r="P198">
        <v>17</v>
      </c>
      <c r="Q198">
        <v>3</v>
      </c>
      <c r="R198">
        <v>177</v>
      </c>
      <c r="S198">
        <v>0</v>
      </c>
      <c r="T198">
        <v>177</v>
      </c>
      <c r="U198" s="1">
        <v>39.66666666666668</v>
      </c>
      <c r="V198">
        <v>15</v>
      </c>
      <c r="W198">
        <v>45</v>
      </c>
      <c r="X198">
        <v>177</v>
      </c>
      <c r="Y198" s="9">
        <v>3.403361344537814</v>
      </c>
      <c r="AA198" t="str">
        <f t="shared" si="13"/>
        <v>6*</v>
      </c>
      <c r="AB198" t="str">
        <f t="shared" si="14"/>
        <v>5*</v>
      </c>
      <c r="AC198">
        <f t="shared" si="15"/>
        <v>0</v>
      </c>
      <c r="AD198" t="b">
        <f t="shared" si="16"/>
        <v>1</v>
      </c>
    </row>
    <row r="199" spans="1:30" ht="15">
      <c r="A199" t="s">
        <v>266</v>
      </c>
      <c r="B199" t="s">
        <v>263</v>
      </c>
      <c r="C199" t="str">
        <f>VLOOKUP(A199,'[1]TBL-Rosters (16).csv'!$A$2:$E$2007,5,FALSE)</f>
        <v>IND</v>
      </c>
      <c r="D199" s="10" t="s">
        <v>1</v>
      </c>
      <c r="E199" s="10" t="s">
        <v>267</v>
      </c>
      <c r="F199" s="10">
        <v>-62</v>
      </c>
      <c r="G199" s="10" t="s">
        <v>145</v>
      </c>
      <c r="H199" s="10" t="s">
        <v>1</v>
      </c>
      <c r="I199" s="10" t="s">
        <v>4</v>
      </c>
      <c r="J199">
        <v>28</v>
      </c>
      <c r="K199">
        <v>0</v>
      </c>
      <c r="L199" s="1">
        <v>31.33333333333334</v>
      </c>
      <c r="M199">
        <v>9</v>
      </c>
      <c r="N199">
        <v>15</v>
      </c>
      <c r="O199">
        <v>2</v>
      </c>
      <c r="P199">
        <v>25</v>
      </c>
      <c r="Q199">
        <v>0</v>
      </c>
      <c r="R199">
        <v>139</v>
      </c>
      <c r="S199">
        <v>0</v>
      </c>
      <c r="T199">
        <v>139</v>
      </c>
      <c r="U199" s="1">
        <v>31.33333333333334</v>
      </c>
      <c r="V199">
        <v>9</v>
      </c>
      <c r="W199">
        <v>15</v>
      </c>
      <c r="X199">
        <v>139</v>
      </c>
      <c r="Y199" s="9">
        <v>2.585106382978723</v>
      </c>
      <c r="AA199" t="str">
        <f t="shared" si="13"/>
        <v>22*</v>
      </c>
      <c r="AB199" t="str">
        <f t="shared" si="14"/>
        <v>7*</v>
      </c>
      <c r="AC199">
        <f t="shared" si="15"/>
        <v>0</v>
      </c>
      <c r="AD199" t="b">
        <f t="shared" si="16"/>
        <v>1</v>
      </c>
    </row>
    <row r="200" spans="1:30" ht="15">
      <c r="A200" t="s">
        <v>292</v>
      </c>
      <c r="B200" t="s">
        <v>283</v>
      </c>
      <c r="C200" t="str">
        <f>VLOOKUP(A200,'[1]TBL-Rosters (16).csv'!$A$2:$E$2007,5,FALSE)</f>
        <v>IND</v>
      </c>
      <c r="D200" s="10" t="s">
        <v>1</v>
      </c>
      <c r="E200" s="10" t="s">
        <v>2</v>
      </c>
      <c r="F200" s="10" t="s">
        <v>3</v>
      </c>
      <c r="G200" s="10" t="s">
        <v>3</v>
      </c>
      <c r="H200" s="10" t="s">
        <v>1</v>
      </c>
      <c r="I200" s="10" t="s">
        <v>4</v>
      </c>
      <c r="J200">
        <v>1</v>
      </c>
      <c r="K200">
        <v>0</v>
      </c>
      <c r="L200" s="1">
        <v>1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5</v>
      </c>
      <c r="S200">
        <v>5</v>
      </c>
      <c r="T200">
        <v>0</v>
      </c>
      <c r="U200" s="1">
        <v>1</v>
      </c>
      <c r="V200">
        <v>0</v>
      </c>
      <c r="W200">
        <v>1</v>
      </c>
      <c r="X200">
        <v>5</v>
      </c>
      <c r="Y200" s="9">
        <v>0</v>
      </c>
      <c r="AA200" t="str">
        <f t="shared" si="13"/>
        <v>1*</v>
      </c>
      <c r="AB200" t="str">
        <f t="shared" si="14"/>
        <v>7*</v>
      </c>
      <c r="AC200">
        <f t="shared" si="15"/>
        <v>0</v>
      </c>
      <c r="AD200" t="b">
        <f t="shared" si="16"/>
        <v>1</v>
      </c>
    </row>
    <row r="201" spans="1:30" ht="15">
      <c r="A201" t="s">
        <v>522</v>
      </c>
      <c r="B201" t="s">
        <v>515</v>
      </c>
      <c r="C201" t="str">
        <f>VLOOKUP(A201,'[1]TBL-Rosters (16).csv'!$A$2:$E$2007,5,FALSE)</f>
        <v>IND</v>
      </c>
      <c r="D201" s="10" t="s">
        <v>1</v>
      </c>
      <c r="E201" s="10" t="s">
        <v>115</v>
      </c>
      <c r="F201" s="10" t="s">
        <v>48</v>
      </c>
      <c r="G201" s="10" t="s">
        <v>59</v>
      </c>
      <c r="H201" s="10" t="s">
        <v>1</v>
      </c>
      <c r="I201" s="10" t="s">
        <v>8</v>
      </c>
      <c r="J201">
        <v>52</v>
      </c>
      <c r="K201">
        <v>0</v>
      </c>
      <c r="L201" s="1">
        <v>46.333333333333336</v>
      </c>
      <c r="M201">
        <v>24</v>
      </c>
      <c r="N201">
        <v>53</v>
      </c>
      <c r="O201">
        <v>4</v>
      </c>
      <c r="P201">
        <v>18</v>
      </c>
      <c r="Q201">
        <v>1</v>
      </c>
      <c r="R201">
        <v>207</v>
      </c>
      <c r="S201">
        <v>207</v>
      </c>
      <c r="T201">
        <v>0</v>
      </c>
      <c r="U201" s="1">
        <v>46.333333333333336</v>
      </c>
      <c r="V201">
        <v>24</v>
      </c>
      <c r="W201">
        <v>53</v>
      </c>
      <c r="X201">
        <v>207</v>
      </c>
      <c r="Y201" s="9">
        <v>4.661870503597122</v>
      </c>
      <c r="AA201" t="str">
        <f t="shared" si="13"/>
        <v>4*</v>
      </c>
      <c r="AB201" t="str">
        <f t="shared" si="14"/>
        <v>6*</v>
      </c>
      <c r="AC201">
        <f t="shared" si="15"/>
        <v>0</v>
      </c>
      <c r="AD201" t="b">
        <f t="shared" si="16"/>
        <v>1</v>
      </c>
    </row>
    <row r="202" spans="1:30" ht="15">
      <c r="A202" t="s">
        <v>293</v>
      </c>
      <c r="B202" t="s">
        <v>283</v>
      </c>
      <c r="C202" t="str">
        <f>VLOOKUP(A202,'[1]TBL-Rosters (16).csv'!$A$2:$E$2007,5,FALSE)</f>
        <v>KAN</v>
      </c>
      <c r="D202" s="10" t="s">
        <v>78</v>
      </c>
      <c r="E202" s="10" t="s">
        <v>1</v>
      </c>
      <c r="F202" s="10" t="s">
        <v>46</v>
      </c>
      <c r="G202" s="10">
        <v>-11</v>
      </c>
      <c r="H202" s="10" t="s">
        <v>66</v>
      </c>
      <c r="I202" s="10" t="s">
        <v>156</v>
      </c>
      <c r="J202">
        <v>32</v>
      </c>
      <c r="K202">
        <v>30</v>
      </c>
      <c r="L202" s="1">
        <v>162</v>
      </c>
      <c r="M202">
        <v>95</v>
      </c>
      <c r="N202">
        <v>189</v>
      </c>
      <c r="O202">
        <v>25</v>
      </c>
      <c r="P202">
        <v>59</v>
      </c>
      <c r="Q202">
        <v>1</v>
      </c>
      <c r="R202">
        <v>720</v>
      </c>
      <c r="S202">
        <v>720</v>
      </c>
      <c r="T202">
        <v>0</v>
      </c>
      <c r="U202" s="1">
        <v>5.666666666666667</v>
      </c>
      <c r="V202">
        <v>5</v>
      </c>
      <c r="W202">
        <v>10</v>
      </c>
      <c r="X202">
        <v>30</v>
      </c>
      <c r="Y202" s="9">
        <v>5.277777777777778</v>
      </c>
      <c r="AA202" t="str">
        <f t="shared" si="13"/>
        <v>3</v>
      </c>
      <c r="AB202" t="str">
        <f t="shared" si="14"/>
        <v>26/17*</v>
      </c>
      <c r="AC202">
        <f t="shared" si="15"/>
        <v>173</v>
      </c>
      <c r="AD202" t="b">
        <f t="shared" si="16"/>
        <v>0</v>
      </c>
    </row>
    <row r="203" spans="1:30" ht="15">
      <c r="A203" t="s">
        <v>434</v>
      </c>
      <c r="B203" t="s">
        <v>426</v>
      </c>
      <c r="C203" t="str">
        <f>VLOOKUP(A203,'[1]TBL-Rosters (16).csv'!$A$2:$E$2007,5,FALSE)</f>
        <v>KAN</v>
      </c>
      <c r="D203" s="10" t="s">
        <v>31</v>
      </c>
      <c r="E203" s="10" t="s">
        <v>1</v>
      </c>
      <c r="F203" s="10" t="s">
        <v>63</v>
      </c>
      <c r="G203" s="10">
        <v>-11</v>
      </c>
      <c r="H203" s="10" t="s">
        <v>70</v>
      </c>
      <c r="I203" s="10" t="s">
        <v>1</v>
      </c>
      <c r="J203">
        <v>30</v>
      </c>
      <c r="K203">
        <v>30</v>
      </c>
      <c r="L203" s="1">
        <v>179.33333333333331</v>
      </c>
      <c r="M203">
        <v>49</v>
      </c>
      <c r="N203">
        <v>119</v>
      </c>
      <c r="O203">
        <v>23</v>
      </c>
      <c r="P203">
        <v>36</v>
      </c>
      <c r="Q203">
        <v>0</v>
      </c>
      <c r="R203">
        <v>693</v>
      </c>
      <c r="S203">
        <v>0</v>
      </c>
      <c r="T203">
        <v>693</v>
      </c>
      <c r="U203" s="1">
        <v>0</v>
      </c>
      <c r="V203">
        <v>0</v>
      </c>
      <c r="W203">
        <v>0</v>
      </c>
      <c r="X203">
        <v>0</v>
      </c>
      <c r="Y203" s="9">
        <v>2.45910780669145</v>
      </c>
      <c r="AA203" t="str">
        <f t="shared" si="13"/>
        <v>16</v>
      </c>
      <c r="AB203" t="str">
        <f t="shared" si="14"/>
        <v>23</v>
      </c>
      <c r="AC203">
        <f t="shared" si="15"/>
        <v>143</v>
      </c>
      <c r="AD203" t="b">
        <f t="shared" si="16"/>
        <v>1</v>
      </c>
    </row>
    <row r="204" spans="1:30" ht="15">
      <c r="A204" t="s">
        <v>309</v>
      </c>
      <c r="B204" t="s">
        <v>301</v>
      </c>
      <c r="C204" t="str">
        <f>VLOOKUP(A204,'[1]TBL-Rosters (16).csv'!$A$2:$E$2007,5,FALSE)</f>
        <v>KAN</v>
      </c>
      <c r="D204" s="10" t="s">
        <v>39</v>
      </c>
      <c r="E204" s="10" t="s">
        <v>1</v>
      </c>
      <c r="F204" s="10">
        <v>-11</v>
      </c>
      <c r="G204" s="10">
        <v>-11</v>
      </c>
      <c r="H204" s="10" t="s">
        <v>70</v>
      </c>
      <c r="I204" s="10" t="s">
        <v>1</v>
      </c>
      <c r="J204">
        <v>26</v>
      </c>
      <c r="K204">
        <v>26</v>
      </c>
      <c r="L204" s="1">
        <v>135.33333333333331</v>
      </c>
      <c r="M204">
        <v>63</v>
      </c>
      <c r="N204">
        <v>115</v>
      </c>
      <c r="O204">
        <v>19</v>
      </c>
      <c r="P204">
        <v>50</v>
      </c>
      <c r="Q204">
        <v>1</v>
      </c>
      <c r="R204">
        <v>575</v>
      </c>
      <c r="S204">
        <v>0</v>
      </c>
      <c r="T204">
        <v>575</v>
      </c>
      <c r="U204" s="1">
        <v>0</v>
      </c>
      <c r="V204">
        <v>0</v>
      </c>
      <c r="W204">
        <v>0</v>
      </c>
      <c r="X204">
        <v>0</v>
      </c>
      <c r="Y204" s="9">
        <v>4.189655172413794</v>
      </c>
      <c r="AA204" t="str">
        <f t="shared" si="13"/>
        <v>10</v>
      </c>
      <c r="AB204" t="str">
        <f t="shared" si="14"/>
        <v>23</v>
      </c>
      <c r="AC204">
        <f t="shared" si="15"/>
        <v>113</v>
      </c>
      <c r="AD204" t="b">
        <f t="shared" si="16"/>
        <v>1</v>
      </c>
    </row>
    <row r="205" spans="1:30" ht="15">
      <c r="A205" t="s">
        <v>470</v>
      </c>
      <c r="B205" t="s">
        <v>460</v>
      </c>
      <c r="C205" t="str">
        <f>VLOOKUP(A205,'[1]TBL-Rosters (16).csv'!$A$2:$E$2007,5,FALSE)</f>
        <v>KAN</v>
      </c>
      <c r="D205" s="10" t="s">
        <v>8</v>
      </c>
      <c r="E205" s="10" t="s">
        <v>1</v>
      </c>
      <c r="F205" s="10" t="s">
        <v>116</v>
      </c>
      <c r="G205" s="10" t="s">
        <v>22</v>
      </c>
      <c r="H205" s="10" t="s">
        <v>151</v>
      </c>
      <c r="I205" s="10" t="s">
        <v>1</v>
      </c>
      <c r="J205">
        <v>24</v>
      </c>
      <c r="K205">
        <v>24</v>
      </c>
      <c r="L205" s="1">
        <v>96</v>
      </c>
      <c r="M205">
        <v>45</v>
      </c>
      <c r="N205">
        <v>102</v>
      </c>
      <c r="O205">
        <v>11</v>
      </c>
      <c r="P205">
        <v>28</v>
      </c>
      <c r="Q205">
        <v>0</v>
      </c>
      <c r="R205">
        <v>409</v>
      </c>
      <c r="S205">
        <v>0</v>
      </c>
      <c r="T205">
        <v>409</v>
      </c>
      <c r="U205" s="1">
        <v>0</v>
      </c>
      <c r="V205">
        <v>0</v>
      </c>
      <c r="W205">
        <v>0</v>
      </c>
      <c r="X205">
        <v>0</v>
      </c>
      <c r="Y205" s="9">
        <v>4.21875</v>
      </c>
      <c r="AA205" t="str">
        <f t="shared" si="13"/>
        <v>6</v>
      </c>
      <c r="AB205" t="str">
        <f t="shared" si="14"/>
        <v>18</v>
      </c>
      <c r="AC205">
        <f t="shared" si="15"/>
        <v>87</v>
      </c>
      <c r="AD205" t="b">
        <f t="shared" si="16"/>
        <v>1</v>
      </c>
    </row>
    <row r="206" spans="1:30" ht="15">
      <c r="A206" t="s">
        <v>212</v>
      </c>
      <c r="B206" t="s">
        <v>205</v>
      </c>
      <c r="C206" t="str">
        <f>VLOOKUP(A206,'[1]TBL-Rosters (16).csv'!$A$2:$E$2007,5,FALSE)</f>
        <v>KAN</v>
      </c>
      <c r="D206" s="10" t="s">
        <v>8</v>
      </c>
      <c r="E206" s="10" t="s">
        <v>1</v>
      </c>
      <c r="F206" s="10" t="s">
        <v>22</v>
      </c>
      <c r="G206" s="10">
        <v>-32</v>
      </c>
      <c r="H206" s="10" t="s">
        <v>70</v>
      </c>
      <c r="I206" s="10" t="s">
        <v>39</v>
      </c>
      <c r="J206">
        <v>29</v>
      </c>
      <c r="K206">
        <v>23</v>
      </c>
      <c r="L206" s="1">
        <v>126.66666666666667</v>
      </c>
      <c r="M206">
        <v>63</v>
      </c>
      <c r="N206">
        <v>133</v>
      </c>
      <c r="O206">
        <v>27</v>
      </c>
      <c r="P206">
        <v>41</v>
      </c>
      <c r="Q206">
        <v>3</v>
      </c>
      <c r="R206">
        <v>546</v>
      </c>
      <c r="S206">
        <v>0</v>
      </c>
      <c r="T206">
        <v>546</v>
      </c>
      <c r="U206" s="1">
        <v>11</v>
      </c>
      <c r="V206">
        <v>2</v>
      </c>
      <c r="W206">
        <v>11</v>
      </c>
      <c r="X206">
        <v>45</v>
      </c>
      <c r="Y206" s="9">
        <v>4.476315789473684</v>
      </c>
      <c r="AA206" t="str">
        <f t="shared" si="13"/>
        <v>6</v>
      </c>
      <c r="AB206" t="str">
        <f t="shared" si="14"/>
        <v>23/10*</v>
      </c>
      <c r="AC206">
        <f t="shared" si="15"/>
        <v>63</v>
      </c>
      <c r="AD206" t="b">
        <f t="shared" si="16"/>
        <v>1</v>
      </c>
    </row>
    <row r="207" spans="1:30" ht="15">
      <c r="A207" t="s">
        <v>327</v>
      </c>
      <c r="B207" t="s">
        <v>319</v>
      </c>
      <c r="C207" t="str">
        <f>VLOOKUP(A207,'[1]TBL-Rosters (16).csv'!$A$2:$E$2007,5,FALSE)</f>
        <v>KAN</v>
      </c>
      <c r="D207" s="10" t="s">
        <v>81</v>
      </c>
      <c r="E207" s="10" t="s">
        <v>1</v>
      </c>
      <c r="F207" s="10" t="s">
        <v>65</v>
      </c>
      <c r="G207" s="10">
        <v>-25</v>
      </c>
      <c r="H207" s="10" t="s">
        <v>12</v>
      </c>
      <c r="I207" s="10" t="s">
        <v>1</v>
      </c>
      <c r="J207">
        <v>21</v>
      </c>
      <c r="K207">
        <v>21</v>
      </c>
      <c r="L207" s="1">
        <v>124.33333333333331</v>
      </c>
      <c r="M207">
        <v>53</v>
      </c>
      <c r="N207">
        <v>108</v>
      </c>
      <c r="O207">
        <v>23</v>
      </c>
      <c r="P207">
        <v>31</v>
      </c>
      <c r="Q207">
        <v>0</v>
      </c>
      <c r="R207">
        <v>498</v>
      </c>
      <c r="S207">
        <v>498</v>
      </c>
      <c r="T207">
        <v>0</v>
      </c>
      <c r="U207" s="1">
        <v>0</v>
      </c>
      <c r="V207">
        <v>0</v>
      </c>
      <c r="W207">
        <v>0</v>
      </c>
      <c r="X207">
        <v>0</v>
      </c>
      <c r="Y207" s="9">
        <v>3.8364611260053625</v>
      </c>
      <c r="AA207" t="str">
        <f t="shared" si="13"/>
        <v>11</v>
      </c>
      <c r="AB207" t="str">
        <f t="shared" si="14"/>
        <v>24</v>
      </c>
      <c r="AC207">
        <f t="shared" si="15"/>
        <v>40</v>
      </c>
      <c r="AD207" t="b">
        <f t="shared" si="16"/>
        <v>1</v>
      </c>
    </row>
    <row r="208" spans="1:30" ht="15">
      <c r="A208" t="s">
        <v>377</v>
      </c>
      <c r="B208" t="s">
        <v>371</v>
      </c>
      <c r="C208" t="str">
        <f>VLOOKUP(A208,'[1]TBL-Rosters (16).csv'!$A$2:$E$2007,5,FALSE)</f>
        <v>KAN</v>
      </c>
      <c r="D208" s="10" t="s">
        <v>28</v>
      </c>
      <c r="E208" s="10" t="s">
        <v>240</v>
      </c>
      <c r="F208" s="10">
        <v>-52</v>
      </c>
      <c r="G208" s="10">
        <v>-14</v>
      </c>
      <c r="H208" s="10" t="s">
        <v>19</v>
      </c>
      <c r="I208" s="10" t="s">
        <v>81</v>
      </c>
      <c r="J208">
        <v>36</v>
      </c>
      <c r="K208">
        <v>9</v>
      </c>
      <c r="L208" s="1">
        <v>101.33333333333331</v>
      </c>
      <c r="M208">
        <v>40</v>
      </c>
      <c r="N208">
        <v>67</v>
      </c>
      <c r="O208">
        <v>16</v>
      </c>
      <c r="P208">
        <v>53</v>
      </c>
      <c r="Q208">
        <v>1</v>
      </c>
      <c r="R208">
        <v>424</v>
      </c>
      <c r="S208">
        <v>424</v>
      </c>
      <c r="T208">
        <v>0</v>
      </c>
      <c r="U208" s="1">
        <v>52.66666666666668</v>
      </c>
      <c r="V208">
        <v>23</v>
      </c>
      <c r="W208">
        <v>38</v>
      </c>
      <c r="X208">
        <v>230</v>
      </c>
      <c r="Y208" s="9">
        <v>3.552631578947369</v>
      </c>
      <c r="AA208" t="str">
        <f t="shared" si="13"/>
        <v>20/15*</v>
      </c>
      <c r="AB208" t="str">
        <f t="shared" si="14"/>
        <v>22/11*</v>
      </c>
      <c r="AC208">
        <f t="shared" si="15"/>
        <v>19</v>
      </c>
      <c r="AD208" t="b">
        <f t="shared" si="16"/>
        <v>1</v>
      </c>
    </row>
    <row r="209" spans="1:30" ht="15">
      <c r="A209" t="s">
        <v>285</v>
      </c>
      <c r="B209" t="s">
        <v>283</v>
      </c>
      <c r="C209" t="str">
        <f>VLOOKUP(A209,'[1]TBL-Rosters (16).csv'!$A$2:$E$2007,5,FALSE)</f>
        <v>KAN</v>
      </c>
      <c r="D209" s="10" t="s">
        <v>1</v>
      </c>
      <c r="E209" s="10" t="s">
        <v>215</v>
      </c>
      <c r="F209" s="10" t="s">
        <v>46</v>
      </c>
      <c r="G209" s="10" t="s">
        <v>97</v>
      </c>
      <c r="H209" s="10" t="s">
        <v>24</v>
      </c>
      <c r="I209" s="10" t="s">
        <v>38</v>
      </c>
      <c r="J209">
        <v>44</v>
      </c>
      <c r="K209">
        <v>4</v>
      </c>
      <c r="L209" s="1">
        <v>69.33333333333331</v>
      </c>
      <c r="M209">
        <v>27</v>
      </c>
      <c r="N209">
        <v>54</v>
      </c>
      <c r="O209">
        <v>9</v>
      </c>
      <c r="P209">
        <v>24</v>
      </c>
      <c r="Q209">
        <v>1</v>
      </c>
      <c r="R209">
        <v>285</v>
      </c>
      <c r="S209">
        <v>285</v>
      </c>
      <c r="T209">
        <v>0</v>
      </c>
      <c r="U209" s="1">
        <v>55.333333333333336</v>
      </c>
      <c r="V209">
        <v>24</v>
      </c>
      <c r="W209">
        <v>47</v>
      </c>
      <c r="X209">
        <v>234</v>
      </c>
      <c r="Y209" s="9">
        <v>3.5048076923076934</v>
      </c>
      <c r="AA209" t="str">
        <f t="shared" si="13"/>
        <v>13*</v>
      </c>
      <c r="AB209" t="str">
        <f t="shared" si="14"/>
        <v>13/8*</v>
      </c>
      <c r="AC209">
        <f t="shared" si="15"/>
        <v>10</v>
      </c>
      <c r="AD209" t="b">
        <f t="shared" si="16"/>
        <v>1</v>
      </c>
    </row>
    <row r="210" spans="1:30" ht="15">
      <c r="A210" t="s">
        <v>352</v>
      </c>
      <c r="B210" t="s">
        <v>353</v>
      </c>
      <c r="C210" t="str">
        <f>VLOOKUP(A210,'[1]TBL-Rosters (16).csv'!$A$2:$E$2007,5,FALSE)</f>
        <v>KAN</v>
      </c>
      <c r="D210" s="10" t="s">
        <v>1</v>
      </c>
      <c r="E210" s="10" t="s">
        <v>215</v>
      </c>
      <c r="F210" s="10">
        <v>-55</v>
      </c>
      <c r="G210" s="10" t="s">
        <v>63</v>
      </c>
      <c r="H210" s="10" t="s">
        <v>81</v>
      </c>
      <c r="I210" s="10" t="s">
        <v>4</v>
      </c>
      <c r="J210">
        <v>57</v>
      </c>
      <c r="K210">
        <v>2</v>
      </c>
      <c r="L210" s="1">
        <v>68.33333333333331</v>
      </c>
      <c r="M210">
        <v>26</v>
      </c>
      <c r="N210">
        <v>58</v>
      </c>
      <c r="O210">
        <v>6</v>
      </c>
      <c r="P210">
        <v>38</v>
      </c>
      <c r="Q210">
        <v>0</v>
      </c>
      <c r="R210">
        <v>298</v>
      </c>
      <c r="S210">
        <v>298</v>
      </c>
      <c r="T210">
        <v>0</v>
      </c>
      <c r="U210" s="1">
        <v>63.333333333333336</v>
      </c>
      <c r="V210">
        <v>26</v>
      </c>
      <c r="W210">
        <v>55</v>
      </c>
      <c r="X210">
        <v>277</v>
      </c>
      <c r="Y210" s="9">
        <v>3.42439024390244</v>
      </c>
      <c r="AA210" t="str">
        <f t="shared" si="13"/>
        <v>13*</v>
      </c>
      <c r="AB210" t="str">
        <f t="shared" si="14"/>
        <v>11/7*</v>
      </c>
      <c r="AC210">
        <f t="shared" si="15"/>
        <v>6</v>
      </c>
      <c r="AD210" t="b">
        <f t="shared" si="16"/>
        <v>1</v>
      </c>
    </row>
    <row r="211" spans="1:30" ht="15">
      <c r="A211" t="s">
        <v>83</v>
      </c>
      <c r="C211" t="str">
        <f>VLOOKUP(A211,'[1]TBL-Rosters (16).csv'!$A$2:$E$2007,5,FALSE)</f>
        <v>KAN</v>
      </c>
      <c r="D211" s="10" t="s">
        <v>1</v>
      </c>
      <c r="E211" s="10" t="s">
        <v>2</v>
      </c>
      <c r="F211" s="10">
        <v>-62</v>
      </c>
      <c r="G211" s="10" t="s">
        <v>3</v>
      </c>
      <c r="H211" s="10" t="s">
        <v>16</v>
      </c>
      <c r="I211" s="10" t="s">
        <v>30</v>
      </c>
      <c r="J211">
        <v>11</v>
      </c>
      <c r="K211">
        <v>2</v>
      </c>
      <c r="L211" s="1">
        <v>14.333333333333332</v>
      </c>
      <c r="M211">
        <v>14</v>
      </c>
      <c r="N211">
        <v>15</v>
      </c>
      <c r="O211">
        <v>0</v>
      </c>
      <c r="P211">
        <v>16</v>
      </c>
      <c r="Q211">
        <v>0</v>
      </c>
      <c r="R211">
        <v>78</v>
      </c>
      <c r="S211">
        <v>78</v>
      </c>
      <c r="T211">
        <v>0</v>
      </c>
      <c r="U211" s="1">
        <v>12.666666666666664</v>
      </c>
      <c r="V211">
        <v>11</v>
      </c>
      <c r="W211">
        <v>13</v>
      </c>
      <c r="X211">
        <v>65</v>
      </c>
      <c r="Y211" s="9">
        <v>8.790697674418606</v>
      </c>
      <c r="AA211" t="str">
        <f t="shared" si="13"/>
        <v>1*</v>
      </c>
      <c r="AB211" t="str">
        <f t="shared" si="14"/>
        <v>14/9*</v>
      </c>
      <c r="AC211">
        <f t="shared" si="15"/>
        <v>4</v>
      </c>
      <c r="AD211" t="b">
        <f t="shared" si="16"/>
        <v>1</v>
      </c>
    </row>
    <row r="212" spans="1:30" ht="15">
      <c r="A212" t="s">
        <v>614</v>
      </c>
      <c r="B212" t="s">
        <v>602</v>
      </c>
      <c r="C212" t="str">
        <f>VLOOKUP(A212,'[1]TBL-Rosters (16).csv'!$A$2:$E$2007,5,FALSE)</f>
        <v>KAN</v>
      </c>
      <c r="D212" s="10" t="s">
        <v>1</v>
      </c>
      <c r="E212" s="10" t="s">
        <v>215</v>
      </c>
      <c r="F212" s="10" t="s">
        <v>65</v>
      </c>
      <c r="G212" s="10">
        <v>-11</v>
      </c>
      <c r="H212" s="10" t="s">
        <v>38</v>
      </c>
      <c r="I212" s="10" t="s">
        <v>8</v>
      </c>
      <c r="J212">
        <v>33</v>
      </c>
      <c r="K212">
        <v>2</v>
      </c>
      <c r="L212" s="1">
        <v>35.333333333333336</v>
      </c>
      <c r="M212">
        <v>13</v>
      </c>
      <c r="N212">
        <v>28</v>
      </c>
      <c r="O212">
        <v>5</v>
      </c>
      <c r="P212">
        <v>10</v>
      </c>
      <c r="Q212">
        <v>1</v>
      </c>
      <c r="R212">
        <v>144</v>
      </c>
      <c r="S212">
        <v>144</v>
      </c>
      <c r="T212">
        <v>0</v>
      </c>
      <c r="U212" s="1">
        <v>30.666666666666664</v>
      </c>
      <c r="V212">
        <v>12</v>
      </c>
      <c r="W212">
        <v>26</v>
      </c>
      <c r="X212">
        <v>128</v>
      </c>
      <c r="Y212" s="9">
        <v>3.3113207547169807</v>
      </c>
      <c r="AA212" t="str">
        <f t="shared" si="13"/>
        <v>13*</v>
      </c>
      <c r="AB212" t="str">
        <f t="shared" si="14"/>
        <v>8/6*</v>
      </c>
      <c r="AC212">
        <f t="shared" si="15"/>
        <v>2</v>
      </c>
      <c r="AD212" t="b">
        <f t="shared" si="16"/>
        <v>1</v>
      </c>
    </row>
    <row r="213" spans="1:30" ht="15">
      <c r="A213" t="s">
        <v>82</v>
      </c>
      <c r="C213" t="str">
        <f>VLOOKUP(A213,'[1]TBL-Rosters (16).csv'!$A$2:$E$2007,5,FALSE)</f>
        <v>KAN</v>
      </c>
      <c r="D213" s="10" t="s">
        <v>1</v>
      </c>
      <c r="E213" s="10" t="s">
        <v>2</v>
      </c>
      <c r="F213" s="10">
        <v>-36</v>
      </c>
      <c r="G213" s="10">
        <v>-14</v>
      </c>
      <c r="H213" s="10" t="s">
        <v>1</v>
      </c>
      <c r="I213" s="10" t="s">
        <v>30</v>
      </c>
      <c r="J213">
        <v>4</v>
      </c>
      <c r="K213">
        <v>0</v>
      </c>
      <c r="L213" s="1">
        <v>5</v>
      </c>
      <c r="M213">
        <v>7</v>
      </c>
      <c r="N213">
        <v>7</v>
      </c>
      <c r="O213">
        <v>1</v>
      </c>
      <c r="P213">
        <v>3</v>
      </c>
      <c r="Q213">
        <v>0</v>
      </c>
      <c r="R213">
        <v>27</v>
      </c>
      <c r="S213">
        <v>0</v>
      </c>
      <c r="T213">
        <v>27</v>
      </c>
      <c r="U213" s="1">
        <v>5</v>
      </c>
      <c r="V213">
        <v>7</v>
      </c>
      <c r="W213">
        <v>7</v>
      </c>
      <c r="X213">
        <v>27</v>
      </c>
      <c r="Y213" s="9">
        <v>12.6</v>
      </c>
      <c r="AA213" t="str">
        <f t="shared" si="13"/>
        <v>1*</v>
      </c>
      <c r="AB213" t="str">
        <f t="shared" si="14"/>
        <v>9*</v>
      </c>
      <c r="AC213">
        <f t="shared" si="15"/>
        <v>0</v>
      </c>
      <c r="AD213" t="b">
        <f t="shared" si="16"/>
        <v>1</v>
      </c>
    </row>
    <row r="214" spans="1:30" ht="15">
      <c r="A214" t="s">
        <v>390</v>
      </c>
      <c r="B214" t="s">
        <v>389</v>
      </c>
      <c r="C214" t="str">
        <f>VLOOKUP(A214,'[1]TBL-Rosters (16).csv'!$A$2:$E$2007,5,FALSE)</f>
        <v>KAN</v>
      </c>
      <c r="D214" s="10" t="s">
        <v>1</v>
      </c>
      <c r="E214" s="10" t="s">
        <v>99</v>
      </c>
      <c r="F214" s="10">
        <v>-25</v>
      </c>
      <c r="G214" s="10">
        <v>-21</v>
      </c>
      <c r="H214" s="10" t="s">
        <v>1</v>
      </c>
      <c r="I214" s="10" t="s">
        <v>4</v>
      </c>
      <c r="J214">
        <v>40</v>
      </c>
      <c r="K214">
        <v>0</v>
      </c>
      <c r="L214" s="1">
        <v>42.66666666666668</v>
      </c>
      <c r="M214">
        <v>32</v>
      </c>
      <c r="N214">
        <v>44</v>
      </c>
      <c r="O214">
        <v>8</v>
      </c>
      <c r="P214">
        <v>19</v>
      </c>
      <c r="Q214">
        <v>0</v>
      </c>
      <c r="R214">
        <v>190</v>
      </c>
      <c r="S214">
        <v>190</v>
      </c>
      <c r="T214">
        <v>0</v>
      </c>
      <c r="U214" s="1">
        <v>42.66666666666668</v>
      </c>
      <c r="V214">
        <v>32</v>
      </c>
      <c r="W214">
        <v>44</v>
      </c>
      <c r="X214">
        <v>190</v>
      </c>
      <c r="Y214" s="9">
        <v>6.749999999999998</v>
      </c>
      <c r="AA214" t="str">
        <f t="shared" si="13"/>
        <v>3*</v>
      </c>
      <c r="AB214" t="str">
        <f t="shared" si="14"/>
        <v>7*</v>
      </c>
      <c r="AC214">
        <f t="shared" si="15"/>
        <v>0</v>
      </c>
      <c r="AD214" t="b">
        <f t="shared" si="16"/>
        <v>1</v>
      </c>
    </row>
    <row r="215" spans="1:30" ht="15">
      <c r="A215" t="s">
        <v>376</v>
      </c>
      <c r="B215" t="s">
        <v>371</v>
      </c>
      <c r="C215" t="str">
        <f>VLOOKUP(A215,'[1]TBL-Rosters (16).csv'!$A$2:$E$2007,5,FALSE)</f>
        <v>KAN</v>
      </c>
      <c r="D215" s="10" t="s">
        <v>1</v>
      </c>
      <c r="E215" s="10" t="s">
        <v>85</v>
      </c>
      <c r="F215" s="10" t="s">
        <v>87</v>
      </c>
      <c r="G215" s="10">
        <v>-12</v>
      </c>
      <c r="H215" s="10" t="s">
        <v>1</v>
      </c>
      <c r="I215" s="10" t="s">
        <v>8</v>
      </c>
      <c r="J215">
        <v>62</v>
      </c>
      <c r="K215">
        <v>0</v>
      </c>
      <c r="L215" s="1">
        <v>57.66666666666668</v>
      </c>
      <c r="M215">
        <v>27</v>
      </c>
      <c r="N215">
        <v>49</v>
      </c>
      <c r="O215">
        <v>8</v>
      </c>
      <c r="P215">
        <v>18</v>
      </c>
      <c r="Q215">
        <v>5</v>
      </c>
      <c r="R215">
        <v>237</v>
      </c>
      <c r="S215">
        <v>86</v>
      </c>
      <c r="T215">
        <v>151</v>
      </c>
      <c r="U215" s="1">
        <v>57.66666666666668</v>
      </c>
      <c r="V215">
        <v>27</v>
      </c>
      <c r="W215">
        <v>49</v>
      </c>
      <c r="X215">
        <v>237</v>
      </c>
      <c r="Y215" s="9">
        <v>4.213872832369941</v>
      </c>
      <c r="AA215" t="str">
        <f t="shared" si="13"/>
        <v>10*</v>
      </c>
      <c r="AB215" t="str">
        <f t="shared" si="14"/>
        <v>6*</v>
      </c>
      <c r="AC215">
        <f t="shared" si="15"/>
        <v>0</v>
      </c>
      <c r="AD215" t="b">
        <f t="shared" si="16"/>
        <v>1</v>
      </c>
    </row>
    <row r="216" spans="1:30" ht="15">
      <c r="A216" t="s">
        <v>502</v>
      </c>
      <c r="B216" t="s">
        <v>494</v>
      </c>
      <c r="C216" t="str">
        <f>VLOOKUP(A216,'[1]TBL-Rosters (16).csv'!$A$2:$E$2007,5,FALSE)</f>
        <v>KAN</v>
      </c>
      <c r="D216" s="10" t="s">
        <v>1</v>
      </c>
      <c r="E216" s="10" t="s">
        <v>75</v>
      </c>
      <c r="F216" s="10" t="s">
        <v>46</v>
      </c>
      <c r="G216" s="10" t="s">
        <v>48</v>
      </c>
      <c r="H216" s="10" t="s">
        <v>1</v>
      </c>
      <c r="I216" s="10" t="s">
        <v>8</v>
      </c>
      <c r="J216">
        <v>68</v>
      </c>
      <c r="K216">
        <v>0</v>
      </c>
      <c r="L216" s="1">
        <v>64.66666666666667</v>
      </c>
      <c r="M216">
        <v>28</v>
      </c>
      <c r="N216">
        <v>56</v>
      </c>
      <c r="O216">
        <v>9</v>
      </c>
      <c r="P216">
        <v>26</v>
      </c>
      <c r="Q216">
        <v>4</v>
      </c>
      <c r="R216">
        <v>278</v>
      </c>
      <c r="S216">
        <v>41</v>
      </c>
      <c r="T216">
        <v>237</v>
      </c>
      <c r="U216" s="1">
        <v>64.66666666666667</v>
      </c>
      <c r="V216">
        <v>28</v>
      </c>
      <c r="W216">
        <v>56</v>
      </c>
      <c r="X216">
        <v>278</v>
      </c>
      <c r="Y216" s="9">
        <v>3.8969072164948453</v>
      </c>
      <c r="AA216" t="str">
        <f t="shared" si="13"/>
        <v>11*</v>
      </c>
      <c r="AB216" t="str">
        <f t="shared" si="14"/>
        <v>6*</v>
      </c>
      <c r="AC216">
        <f t="shared" si="15"/>
        <v>0</v>
      </c>
      <c r="AD216" t="b">
        <f t="shared" si="16"/>
        <v>1</v>
      </c>
    </row>
    <row r="217" spans="1:30" ht="15">
      <c r="A217" t="s">
        <v>572</v>
      </c>
      <c r="B217" t="s">
        <v>567</v>
      </c>
      <c r="C217" t="str">
        <f>VLOOKUP(A217,'[1]TBL-Rosters (16).csv'!$A$2:$E$2007,5,FALSE)</f>
        <v>KAN</v>
      </c>
      <c r="D217" s="10" t="s">
        <v>1</v>
      </c>
      <c r="E217" s="10" t="s">
        <v>90</v>
      </c>
      <c r="F217" s="10">
        <v>-56</v>
      </c>
      <c r="G217" s="10">
        <v>-44</v>
      </c>
      <c r="H217" s="10" t="s">
        <v>1</v>
      </c>
      <c r="I217" s="10" t="s">
        <v>4</v>
      </c>
      <c r="J217">
        <v>32</v>
      </c>
      <c r="K217">
        <v>0</v>
      </c>
      <c r="L217" s="1">
        <v>33.333333333333336</v>
      </c>
      <c r="M217">
        <v>24</v>
      </c>
      <c r="N217">
        <v>30</v>
      </c>
      <c r="O217">
        <v>9</v>
      </c>
      <c r="P217">
        <v>22</v>
      </c>
      <c r="Q217">
        <v>2</v>
      </c>
      <c r="R217">
        <v>155</v>
      </c>
      <c r="S217">
        <v>0</v>
      </c>
      <c r="T217">
        <v>155</v>
      </c>
      <c r="U217" s="1">
        <v>33.333333333333336</v>
      </c>
      <c r="V217">
        <v>24</v>
      </c>
      <c r="W217">
        <v>30</v>
      </c>
      <c r="X217">
        <v>155</v>
      </c>
      <c r="Y217" s="9">
        <v>6.4799999999999995</v>
      </c>
      <c r="AA217" t="str">
        <f t="shared" si="13"/>
        <v>6*</v>
      </c>
      <c r="AB217" t="str">
        <f t="shared" si="14"/>
        <v>7*</v>
      </c>
      <c r="AC217">
        <f t="shared" si="15"/>
        <v>0</v>
      </c>
      <c r="AD217" t="b">
        <f t="shared" si="16"/>
        <v>1</v>
      </c>
    </row>
    <row r="218" spans="1:30" ht="15">
      <c r="A218" t="s">
        <v>558</v>
      </c>
      <c r="B218" t="s">
        <v>548</v>
      </c>
      <c r="C218" t="str">
        <f>VLOOKUP(A218,'[1]TBL-Rosters (16).csv'!$A$2:$E$2007,5,FALSE)</f>
        <v>KAN</v>
      </c>
      <c r="D218" s="10" t="s">
        <v>1</v>
      </c>
      <c r="E218" s="10" t="s">
        <v>2</v>
      </c>
      <c r="F218" s="10" t="s">
        <v>3</v>
      </c>
      <c r="G218" s="10" t="s">
        <v>3</v>
      </c>
      <c r="H218" s="10" t="s">
        <v>1</v>
      </c>
      <c r="I218" s="10" t="s">
        <v>78</v>
      </c>
      <c r="J218">
        <v>1</v>
      </c>
      <c r="K218">
        <v>0</v>
      </c>
      <c r="L218" s="1">
        <v>0.3333333333333333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1</v>
      </c>
      <c r="U218" s="1">
        <v>0.3333333333333333</v>
      </c>
      <c r="V218">
        <v>0</v>
      </c>
      <c r="W218">
        <v>0</v>
      </c>
      <c r="X218">
        <v>1</v>
      </c>
      <c r="Y218" s="9">
        <v>0</v>
      </c>
      <c r="AA218" t="str">
        <f t="shared" si="13"/>
        <v>1*</v>
      </c>
      <c r="AB218" t="str">
        <f t="shared" si="14"/>
        <v>3*</v>
      </c>
      <c r="AC218">
        <f t="shared" si="15"/>
        <v>0</v>
      </c>
      <c r="AD218" t="b">
        <f t="shared" si="16"/>
        <v>1</v>
      </c>
    </row>
    <row r="219" spans="1:30" ht="15">
      <c r="A219" t="s">
        <v>710</v>
      </c>
      <c r="B219" t="s">
        <v>705</v>
      </c>
      <c r="C219" t="str">
        <f>VLOOKUP(A219,'[1]TBL-Rosters (16).csv'!$A$2:$E$2007,5,FALSE)</f>
        <v>KAN</v>
      </c>
      <c r="D219" s="10" t="s">
        <v>1</v>
      </c>
      <c r="E219" s="10" t="s">
        <v>215</v>
      </c>
      <c r="F219" s="10">
        <v>-26</v>
      </c>
      <c r="G219" s="10">
        <v>-16</v>
      </c>
      <c r="H219" s="10" t="s">
        <v>1</v>
      </c>
      <c r="I219" s="10" t="s">
        <v>4</v>
      </c>
      <c r="J219">
        <v>27</v>
      </c>
      <c r="K219">
        <v>0</v>
      </c>
      <c r="L219" s="1">
        <v>30</v>
      </c>
      <c r="M219">
        <v>14</v>
      </c>
      <c r="N219">
        <v>21</v>
      </c>
      <c r="O219">
        <v>5</v>
      </c>
      <c r="P219">
        <v>14</v>
      </c>
      <c r="Q219">
        <v>1</v>
      </c>
      <c r="R219">
        <v>128</v>
      </c>
      <c r="S219">
        <v>0</v>
      </c>
      <c r="T219">
        <v>128</v>
      </c>
      <c r="U219" s="1">
        <v>30</v>
      </c>
      <c r="V219">
        <v>14</v>
      </c>
      <c r="W219">
        <v>21</v>
      </c>
      <c r="X219">
        <v>128</v>
      </c>
      <c r="Y219" s="9">
        <v>4.2</v>
      </c>
      <c r="AA219" t="str">
        <f t="shared" si="13"/>
        <v>13*</v>
      </c>
      <c r="AB219" t="str">
        <f t="shared" si="14"/>
        <v>7*</v>
      </c>
      <c r="AC219">
        <f t="shared" si="15"/>
        <v>0</v>
      </c>
      <c r="AD219" t="b">
        <f t="shared" si="16"/>
        <v>1</v>
      </c>
    </row>
    <row r="220" spans="1:30" ht="15">
      <c r="A220" t="s">
        <v>665</v>
      </c>
      <c r="B220" t="s">
        <v>655</v>
      </c>
      <c r="C220" t="str">
        <f>VLOOKUP(A220,'[1]TBL-Rosters (16).csv'!$A$2:$E$2007,5,FALSE)</f>
        <v>KAN</v>
      </c>
      <c r="D220" s="10" t="s">
        <v>1</v>
      </c>
      <c r="E220" s="10" t="s">
        <v>2</v>
      </c>
      <c r="F220" s="10" t="s">
        <v>3</v>
      </c>
      <c r="G220" s="10">
        <v>-62</v>
      </c>
      <c r="H220" s="10" t="s">
        <v>1</v>
      </c>
      <c r="I220" s="10" t="s">
        <v>30</v>
      </c>
      <c r="J220">
        <v>2</v>
      </c>
      <c r="K220">
        <v>0</v>
      </c>
      <c r="L220" s="1">
        <v>2</v>
      </c>
      <c r="M220">
        <v>6</v>
      </c>
      <c r="N220">
        <v>6</v>
      </c>
      <c r="O220">
        <v>1</v>
      </c>
      <c r="P220">
        <v>0</v>
      </c>
      <c r="Q220">
        <v>0</v>
      </c>
      <c r="R220">
        <v>14</v>
      </c>
      <c r="S220">
        <v>14</v>
      </c>
      <c r="T220">
        <v>0</v>
      </c>
      <c r="U220" s="1">
        <v>2</v>
      </c>
      <c r="V220">
        <v>6</v>
      </c>
      <c r="W220">
        <v>6</v>
      </c>
      <c r="X220">
        <v>14</v>
      </c>
      <c r="Y220" s="9">
        <v>27</v>
      </c>
      <c r="AA220" t="str">
        <f t="shared" si="13"/>
        <v>1*</v>
      </c>
      <c r="AB220" t="str">
        <f t="shared" si="14"/>
        <v>9*</v>
      </c>
      <c r="AC220">
        <f t="shared" si="15"/>
        <v>0</v>
      </c>
      <c r="AD220" t="b">
        <f t="shared" si="16"/>
        <v>1</v>
      </c>
    </row>
    <row r="221" spans="1:30" ht="15">
      <c r="A221" t="s">
        <v>378</v>
      </c>
      <c r="B221" t="s">
        <v>371</v>
      </c>
      <c r="C221" t="str">
        <f>VLOOKUP(A221,'[1]TBL-Rosters (16).csv'!$A$2:$E$2007,5,FALSE)</f>
        <v>KAN</v>
      </c>
      <c r="D221" s="10" t="s">
        <v>1</v>
      </c>
      <c r="E221" s="10" t="s">
        <v>2</v>
      </c>
      <c r="F221" s="10" t="s">
        <v>7</v>
      </c>
      <c r="G221" s="10" t="s">
        <v>58</v>
      </c>
      <c r="H221" s="10" t="s">
        <v>1</v>
      </c>
      <c r="I221" s="10" t="s">
        <v>4</v>
      </c>
      <c r="J221">
        <v>44</v>
      </c>
      <c r="K221">
        <v>0</v>
      </c>
      <c r="L221" s="1">
        <v>49.333333333333336</v>
      </c>
      <c r="M221">
        <v>35</v>
      </c>
      <c r="N221">
        <v>59</v>
      </c>
      <c r="O221">
        <v>4</v>
      </c>
      <c r="P221">
        <v>17</v>
      </c>
      <c r="Q221">
        <v>1</v>
      </c>
      <c r="R221">
        <v>225</v>
      </c>
      <c r="S221">
        <v>225</v>
      </c>
      <c r="T221">
        <v>0</v>
      </c>
      <c r="U221" s="1">
        <v>49.333333333333336</v>
      </c>
      <c r="V221">
        <v>35</v>
      </c>
      <c r="W221">
        <v>59</v>
      </c>
      <c r="X221">
        <v>225</v>
      </c>
      <c r="Y221" s="9">
        <v>6.385135135135135</v>
      </c>
      <c r="AA221" t="str">
        <f t="shared" si="13"/>
        <v>1*</v>
      </c>
      <c r="AB221" t="str">
        <f t="shared" si="14"/>
        <v>7*</v>
      </c>
      <c r="AC221">
        <f t="shared" si="15"/>
        <v>0</v>
      </c>
      <c r="AD221" t="b">
        <f t="shared" si="16"/>
        <v>1</v>
      </c>
    </row>
    <row r="222" spans="1:30" ht="15">
      <c r="A222" t="s">
        <v>84</v>
      </c>
      <c r="C222" t="str">
        <f>VLOOKUP(A222,'[1]TBL-Rosters (16).csv'!$A$2:$E$2007,5,FALSE)</f>
        <v>KAN</v>
      </c>
      <c r="D222" s="10" t="s">
        <v>1</v>
      </c>
      <c r="E222" s="10" t="s">
        <v>85</v>
      </c>
      <c r="F222" s="10">
        <v>-13</v>
      </c>
      <c r="G222" s="10">
        <v>-22</v>
      </c>
      <c r="H222" s="10" t="s">
        <v>1</v>
      </c>
      <c r="I222" s="10" t="s">
        <v>8</v>
      </c>
      <c r="J222">
        <v>12</v>
      </c>
      <c r="K222">
        <v>0</v>
      </c>
      <c r="L222" s="1">
        <v>10.666666666666664</v>
      </c>
      <c r="M222">
        <v>4</v>
      </c>
      <c r="N222">
        <v>9</v>
      </c>
      <c r="O222">
        <v>2</v>
      </c>
      <c r="P222">
        <v>4</v>
      </c>
      <c r="Q222">
        <v>0</v>
      </c>
      <c r="R222">
        <v>46</v>
      </c>
      <c r="S222">
        <v>46</v>
      </c>
      <c r="T222">
        <v>0</v>
      </c>
      <c r="U222" s="1">
        <v>10.666666666666664</v>
      </c>
      <c r="V222">
        <v>4</v>
      </c>
      <c r="W222">
        <v>9</v>
      </c>
      <c r="X222">
        <v>46</v>
      </c>
      <c r="Y222" s="9">
        <v>3.375000000000001</v>
      </c>
      <c r="AA222" t="str">
        <f t="shared" si="13"/>
        <v>10*</v>
      </c>
      <c r="AB222" t="str">
        <f t="shared" si="14"/>
        <v>6*</v>
      </c>
      <c r="AC222">
        <f t="shared" si="15"/>
        <v>0</v>
      </c>
      <c r="AD222" t="b">
        <f t="shared" si="16"/>
        <v>1</v>
      </c>
    </row>
    <row r="223" spans="1:30" ht="15">
      <c r="A223" t="s">
        <v>86</v>
      </c>
      <c r="C223" t="str">
        <f>VLOOKUP(A223,'[1]TBL-Rosters (16).csv'!$A$2:$E$2007,5,FALSE)</f>
        <v>KAN</v>
      </c>
      <c r="D223" s="10" t="s">
        <v>1</v>
      </c>
      <c r="E223" s="10" t="s">
        <v>2</v>
      </c>
      <c r="F223" s="10" t="s">
        <v>87</v>
      </c>
      <c r="G223" s="10" t="s">
        <v>88</v>
      </c>
      <c r="H223" s="10" t="s">
        <v>1</v>
      </c>
      <c r="I223" s="10" t="s">
        <v>30</v>
      </c>
      <c r="J223">
        <v>13</v>
      </c>
      <c r="K223">
        <v>0</v>
      </c>
      <c r="L223" s="1">
        <v>20.33333333333334</v>
      </c>
      <c r="M223">
        <v>13</v>
      </c>
      <c r="N223">
        <v>23</v>
      </c>
      <c r="O223">
        <v>2</v>
      </c>
      <c r="P223">
        <v>7</v>
      </c>
      <c r="Q223">
        <v>2</v>
      </c>
      <c r="R223">
        <v>91</v>
      </c>
      <c r="S223">
        <v>0</v>
      </c>
      <c r="T223">
        <v>91</v>
      </c>
      <c r="U223" s="1">
        <v>20.33333333333334</v>
      </c>
      <c r="V223">
        <v>13</v>
      </c>
      <c r="W223">
        <v>23</v>
      </c>
      <c r="X223">
        <v>91</v>
      </c>
      <c r="Y223" s="9">
        <v>5.754098360655736</v>
      </c>
      <c r="AA223" t="str">
        <f t="shared" si="13"/>
        <v>1*</v>
      </c>
      <c r="AB223" t="str">
        <f t="shared" si="14"/>
        <v>9*</v>
      </c>
      <c r="AC223">
        <f t="shared" si="15"/>
        <v>0</v>
      </c>
      <c r="AD223" t="b">
        <f t="shared" si="16"/>
        <v>1</v>
      </c>
    </row>
    <row r="224" spans="1:30" ht="15">
      <c r="A224" t="s">
        <v>461</v>
      </c>
      <c r="B224" t="s">
        <v>460</v>
      </c>
      <c r="C224" t="str">
        <f>VLOOKUP(A224,'[1]TBL-Rosters (16).csv'!$A$2:$E$2007,5,FALSE)</f>
        <v>KAN</v>
      </c>
      <c r="D224" s="10" t="s">
        <v>1</v>
      </c>
      <c r="E224" s="10" t="s">
        <v>72</v>
      </c>
      <c r="F224" s="10">
        <v>-25</v>
      </c>
      <c r="G224" s="10">
        <v>-11</v>
      </c>
      <c r="H224" s="10" t="s">
        <v>1</v>
      </c>
      <c r="I224" s="10" t="s">
        <v>8</v>
      </c>
      <c r="J224">
        <v>28</v>
      </c>
      <c r="K224">
        <v>0</v>
      </c>
      <c r="L224" s="1">
        <v>26</v>
      </c>
      <c r="M224">
        <v>12</v>
      </c>
      <c r="N224">
        <v>27</v>
      </c>
      <c r="O224">
        <v>4</v>
      </c>
      <c r="P224">
        <v>14</v>
      </c>
      <c r="Q224">
        <v>2</v>
      </c>
      <c r="R224">
        <v>120</v>
      </c>
      <c r="S224">
        <v>0</v>
      </c>
      <c r="T224">
        <v>120</v>
      </c>
      <c r="U224" s="1">
        <v>26</v>
      </c>
      <c r="V224">
        <v>12</v>
      </c>
      <c r="W224">
        <v>27</v>
      </c>
      <c r="X224">
        <v>120</v>
      </c>
      <c r="Y224" s="9">
        <v>4.153846153846154</v>
      </c>
      <c r="AA224" t="str">
        <f t="shared" si="13"/>
        <v>8*</v>
      </c>
      <c r="AB224" t="str">
        <f t="shared" si="14"/>
        <v>6*</v>
      </c>
      <c r="AC224">
        <f t="shared" si="15"/>
        <v>0</v>
      </c>
      <c r="AD224" t="b">
        <f t="shared" si="16"/>
        <v>1</v>
      </c>
    </row>
    <row r="225" spans="1:30" ht="15">
      <c r="A225" t="s">
        <v>89</v>
      </c>
      <c r="C225" t="str">
        <f>VLOOKUP(A225,'[1]TBL-Rosters (16).csv'!$A$2:$E$2007,5,FALSE)</f>
        <v>KAN</v>
      </c>
      <c r="D225" s="10" t="s">
        <v>1</v>
      </c>
      <c r="E225" s="10" t="s">
        <v>90</v>
      </c>
      <c r="F225" s="10" t="s">
        <v>11</v>
      </c>
      <c r="G225" s="10" t="s">
        <v>3</v>
      </c>
      <c r="H225" s="10" t="s">
        <v>1</v>
      </c>
      <c r="I225" s="10" t="s">
        <v>38</v>
      </c>
      <c r="J225">
        <v>4</v>
      </c>
      <c r="K225">
        <v>0</v>
      </c>
      <c r="L225" s="1">
        <v>6</v>
      </c>
      <c r="M225">
        <v>0</v>
      </c>
      <c r="N225">
        <v>2</v>
      </c>
      <c r="O225">
        <v>0</v>
      </c>
      <c r="P225">
        <v>1</v>
      </c>
      <c r="Q225">
        <v>0</v>
      </c>
      <c r="R225">
        <v>22</v>
      </c>
      <c r="S225">
        <v>22</v>
      </c>
      <c r="T225">
        <v>0</v>
      </c>
      <c r="U225" s="1">
        <v>6</v>
      </c>
      <c r="V225">
        <v>0</v>
      </c>
      <c r="W225">
        <v>2</v>
      </c>
      <c r="X225">
        <v>22</v>
      </c>
      <c r="Y225" s="9">
        <v>0</v>
      </c>
      <c r="AA225" t="str">
        <f t="shared" si="13"/>
        <v>6*</v>
      </c>
      <c r="AB225" t="str">
        <f t="shared" si="14"/>
        <v>8*</v>
      </c>
      <c r="AC225">
        <f t="shared" si="15"/>
        <v>0</v>
      </c>
      <c r="AD225" t="b">
        <f t="shared" si="16"/>
        <v>1</v>
      </c>
    </row>
    <row r="226" spans="1:30" ht="15">
      <c r="A226" t="s">
        <v>580</v>
      </c>
      <c r="B226" t="s">
        <v>567</v>
      </c>
      <c r="C226" t="str">
        <f>VLOOKUP(A226,'[1]TBL-Rosters (16).csv'!$A$2:$E$2007,5,FALSE)</f>
        <v>KAN</v>
      </c>
      <c r="D226" s="10" t="s">
        <v>1</v>
      </c>
      <c r="E226" s="10" t="s">
        <v>240</v>
      </c>
      <c r="F226" s="10">
        <v>-45</v>
      </c>
      <c r="G226" s="10" t="s">
        <v>169</v>
      </c>
      <c r="H226" s="10" t="s">
        <v>1</v>
      </c>
      <c r="I226" s="10" t="s">
        <v>8</v>
      </c>
      <c r="J226">
        <v>57</v>
      </c>
      <c r="K226">
        <v>0</v>
      </c>
      <c r="L226" s="1">
        <v>56.333333333333336</v>
      </c>
      <c r="M226">
        <v>20</v>
      </c>
      <c r="N226">
        <v>43</v>
      </c>
      <c r="O226">
        <v>7</v>
      </c>
      <c r="P226">
        <v>28</v>
      </c>
      <c r="Q226">
        <v>0</v>
      </c>
      <c r="R226">
        <v>235</v>
      </c>
      <c r="S226">
        <v>0</v>
      </c>
      <c r="T226">
        <v>235</v>
      </c>
      <c r="U226" s="1">
        <v>56.333333333333336</v>
      </c>
      <c r="V226">
        <v>20</v>
      </c>
      <c r="W226">
        <v>43</v>
      </c>
      <c r="X226">
        <v>235</v>
      </c>
      <c r="Y226" s="9">
        <v>3.195266272189349</v>
      </c>
      <c r="AA226" t="str">
        <f t="shared" si="13"/>
        <v>15*</v>
      </c>
      <c r="AB226" t="str">
        <f t="shared" si="14"/>
        <v>6*</v>
      </c>
      <c r="AC226">
        <f t="shared" si="15"/>
        <v>0</v>
      </c>
      <c r="AD226" t="b">
        <f t="shared" si="16"/>
        <v>1</v>
      </c>
    </row>
    <row r="227" spans="1:30" ht="15">
      <c r="A227" t="s">
        <v>91</v>
      </c>
      <c r="C227" t="str">
        <f>VLOOKUP(A227,'[1]TBL-Rosters (16).csv'!$A$2:$E$2007,5,FALSE)</f>
        <v>KAN</v>
      </c>
      <c r="D227" s="10" t="s">
        <v>1</v>
      </c>
      <c r="E227" s="10" t="s">
        <v>2</v>
      </c>
      <c r="F227" s="10" t="s">
        <v>3</v>
      </c>
      <c r="G227" s="10" t="s">
        <v>3</v>
      </c>
      <c r="H227" s="10" t="s">
        <v>1</v>
      </c>
      <c r="I227" s="10" t="s">
        <v>38</v>
      </c>
      <c r="J227">
        <v>1</v>
      </c>
      <c r="K227">
        <v>0</v>
      </c>
      <c r="L227" s="1">
        <v>1</v>
      </c>
      <c r="M227">
        <v>1</v>
      </c>
      <c r="N227">
        <v>3</v>
      </c>
      <c r="O227">
        <v>0</v>
      </c>
      <c r="P227">
        <v>0</v>
      </c>
      <c r="Q227">
        <v>0</v>
      </c>
      <c r="R227">
        <v>6</v>
      </c>
      <c r="S227">
        <v>0</v>
      </c>
      <c r="T227">
        <v>6</v>
      </c>
      <c r="U227" s="1">
        <v>1</v>
      </c>
      <c r="V227">
        <v>1</v>
      </c>
      <c r="W227">
        <v>3</v>
      </c>
      <c r="X227">
        <v>6</v>
      </c>
      <c r="Y227" s="9">
        <v>9</v>
      </c>
      <c r="AA227" t="str">
        <f t="shared" si="13"/>
        <v>1*</v>
      </c>
      <c r="AB227" t="str">
        <f t="shared" si="14"/>
        <v>8*</v>
      </c>
      <c r="AC227">
        <f t="shared" si="15"/>
        <v>0</v>
      </c>
      <c r="AD227" t="b">
        <f t="shared" si="16"/>
        <v>1</v>
      </c>
    </row>
    <row r="228" spans="1:30" ht="15">
      <c r="A228" t="s">
        <v>237</v>
      </c>
      <c r="B228" t="s">
        <v>223</v>
      </c>
      <c r="C228" t="str">
        <f>VLOOKUP(A228,'[1]TBL-Rosters (16).csv'!$A$2:$E$2007,5,FALSE)</f>
        <v>KAN</v>
      </c>
      <c r="D228" s="10" t="s">
        <v>1</v>
      </c>
      <c r="E228" s="10" t="s">
        <v>2</v>
      </c>
      <c r="F228" s="10" t="s">
        <v>3</v>
      </c>
      <c r="G228" s="10" t="s">
        <v>3</v>
      </c>
      <c r="H228" s="10" t="s">
        <v>1</v>
      </c>
      <c r="I228" s="10" t="s">
        <v>27</v>
      </c>
      <c r="J228">
        <v>2</v>
      </c>
      <c r="K228">
        <v>0</v>
      </c>
      <c r="L228" s="1">
        <v>1.3333333333333337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5</v>
      </c>
      <c r="S228">
        <v>5</v>
      </c>
      <c r="T228">
        <v>0</v>
      </c>
      <c r="U228" s="1">
        <v>1.3333333333333337</v>
      </c>
      <c r="V228">
        <v>0</v>
      </c>
      <c r="W228">
        <v>0</v>
      </c>
      <c r="X228">
        <v>5</v>
      </c>
      <c r="Y228" s="9">
        <v>0</v>
      </c>
      <c r="AA228" t="str">
        <f t="shared" si="13"/>
        <v>1*</v>
      </c>
      <c r="AB228" t="str">
        <f t="shared" si="14"/>
        <v>5*</v>
      </c>
      <c r="AC228">
        <f t="shared" si="15"/>
        <v>0</v>
      </c>
      <c r="AD228" t="b">
        <f t="shared" si="16"/>
        <v>1</v>
      </c>
    </row>
    <row r="229" spans="1:30" ht="15">
      <c r="A229" t="s">
        <v>523</v>
      </c>
      <c r="B229" t="s">
        <v>515</v>
      </c>
      <c r="C229" t="str">
        <f>VLOOKUP(A229,'[1]TBL-Rosters (16).csv'!$A$2:$E$2007,5,FALSE)</f>
        <v>KNX</v>
      </c>
      <c r="D229" s="10" t="s">
        <v>24</v>
      </c>
      <c r="E229" s="10" t="s">
        <v>1</v>
      </c>
      <c r="F229" s="10" t="s">
        <v>88</v>
      </c>
      <c r="G229" s="10" t="s">
        <v>48</v>
      </c>
      <c r="H229" s="10" t="s">
        <v>12</v>
      </c>
      <c r="I229" s="10" t="s">
        <v>1</v>
      </c>
      <c r="J229">
        <v>30</v>
      </c>
      <c r="K229">
        <v>30</v>
      </c>
      <c r="L229" s="1">
        <v>181.33333333333331</v>
      </c>
      <c r="M229">
        <v>65</v>
      </c>
      <c r="N229">
        <v>151</v>
      </c>
      <c r="O229">
        <v>24</v>
      </c>
      <c r="P229">
        <v>41</v>
      </c>
      <c r="Q229">
        <v>0</v>
      </c>
      <c r="R229">
        <v>726</v>
      </c>
      <c r="S229">
        <v>726</v>
      </c>
      <c r="T229">
        <v>0</v>
      </c>
      <c r="U229" s="1">
        <v>0</v>
      </c>
      <c r="V229">
        <v>0</v>
      </c>
      <c r="W229">
        <v>0</v>
      </c>
      <c r="X229">
        <v>0</v>
      </c>
      <c r="Y229" s="9">
        <v>3.226102941176471</v>
      </c>
      <c r="AA229" t="str">
        <f t="shared" si="13"/>
        <v>13</v>
      </c>
      <c r="AB229" t="str">
        <f t="shared" si="14"/>
        <v>24</v>
      </c>
      <c r="AC229">
        <f t="shared" si="15"/>
        <v>171</v>
      </c>
      <c r="AD229" t="b">
        <f t="shared" si="16"/>
        <v>0</v>
      </c>
    </row>
    <row r="230" spans="1:30" ht="15">
      <c r="A230" t="s">
        <v>559</v>
      </c>
      <c r="B230" t="s">
        <v>548</v>
      </c>
      <c r="C230" t="str">
        <f>VLOOKUP(A230,'[1]TBL-Rosters (16).csv'!$A$2:$E$2007,5,FALSE)</f>
        <v>KNX</v>
      </c>
      <c r="D230" s="10" t="s">
        <v>81</v>
      </c>
      <c r="E230" s="10" t="s">
        <v>1</v>
      </c>
      <c r="F230" s="10" t="s">
        <v>48</v>
      </c>
      <c r="G230" s="10" t="s">
        <v>88</v>
      </c>
      <c r="H230" s="10" t="s">
        <v>12</v>
      </c>
      <c r="I230" s="10" t="s">
        <v>35</v>
      </c>
      <c r="J230">
        <v>31</v>
      </c>
      <c r="K230">
        <v>30</v>
      </c>
      <c r="L230" s="1">
        <v>182</v>
      </c>
      <c r="M230">
        <v>75</v>
      </c>
      <c r="N230">
        <v>158</v>
      </c>
      <c r="O230">
        <v>17</v>
      </c>
      <c r="P230">
        <v>64</v>
      </c>
      <c r="Q230">
        <v>2</v>
      </c>
      <c r="R230">
        <v>754</v>
      </c>
      <c r="S230">
        <v>460</v>
      </c>
      <c r="T230">
        <v>294</v>
      </c>
      <c r="U230" s="1">
        <v>4.333333333333332</v>
      </c>
      <c r="V230">
        <v>6</v>
      </c>
      <c r="W230">
        <v>7</v>
      </c>
      <c r="X230">
        <v>23</v>
      </c>
      <c r="Y230" s="9">
        <v>3.708791208791209</v>
      </c>
      <c r="AA230" t="str">
        <f t="shared" si="13"/>
        <v>11</v>
      </c>
      <c r="AB230" t="str">
        <f t="shared" si="14"/>
        <v>24/25*</v>
      </c>
      <c r="AC230">
        <f t="shared" si="15"/>
        <v>141</v>
      </c>
      <c r="AD230" t="b">
        <f t="shared" si="16"/>
        <v>1</v>
      </c>
    </row>
    <row r="231" spans="1:30" ht="15">
      <c r="A231" t="s">
        <v>250</v>
      </c>
      <c r="B231" t="s">
        <v>245</v>
      </c>
      <c r="C231" t="str">
        <f>VLOOKUP(A231,'[1]TBL-Rosters (16).csv'!$A$2:$E$2007,5,FALSE)</f>
        <v>KNX</v>
      </c>
      <c r="D231" s="10" t="s">
        <v>39</v>
      </c>
      <c r="E231" s="10" t="s">
        <v>1</v>
      </c>
      <c r="F231" s="10">
        <v>-22</v>
      </c>
      <c r="G231" s="10">
        <v>-12</v>
      </c>
      <c r="H231" s="10" t="s">
        <v>70</v>
      </c>
      <c r="I231" s="10" t="s">
        <v>27</v>
      </c>
      <c r="J231">
        <v>31</v>
      </c>
      <c r="K231">
        <v>30</v>
      </c>
      <c r="L231" s="1">
        <v>155</v>
      </c>
      <c r="M231">
        <v>78</v>
      </c>
      <c r="N231">
        <v>137</v>
      </c>
      <c r="O231">
        <v>24</v>
      </c>
      <c r="P231">
        <v>65</v>
      </c>
      <c r="Q231">
        <v>2</v>
      </c>
      <c r="R231">
        <v>661</v>
      </c>
      <c r="S231">
        <v>661</v>
      </c>
      <c r="T231">
        <v>0</v>
      </c>
      <c r="U231" s="1">
        <v>1</v>
      </c>
      <c r="V231">
        <v>0</v>
      </c>
      <c r="W231">
        <v>0</v>
      </c>
      <c r="X231">
        <v>3</v>
      </c>
      <c r="Y231" s="9">
        <v>4.529032258064516</v>
      </c>
      <c r="AA231" t="str">
        <f t="shared" si="13"/>
        <v>10</v>
      </c>
      <c r="AB231" t="str">
        <f t="shared" si="14"/>
        <v>23/5*</v>
      </c>
      <c r="AC231">
        <f t="shared" si="15"/>
        <v>111</v>
      </c>
      <c r="AD231" t="b">
        <f t="shared" si="16"/>
        <v>1</v>
      </c>
    </row>
    <row r="232" spans="1:30" ht="15">
      <c r="A232" t="s">
        <v>365</v>
      </c>
      <c r="B232" t="s">
        <v>353</v>
      </c>
      <c r="C232" t="str">
        <f>VLOOKUP(A232,'[1]TBL-Rosters (16).csv'!$A$2:$E$2007,5,FALSE)</f>
        <v>KNX</v>
      </c>
      <c r="D232" s="10" t="s">
        <v>30</v>
      </c>
      <c r="E232" s="10" t="s">
        <v>1</v>
      </c>
      <c r="F232" s="10" t="s">
        <v>138</v>
      </c>
      <c r="G232" s="10">
        <v>-36</v>
      </c>
      <c r="H232" s="10" t="s">
        <v>19</v>
      </c>
      <c r="I232" s="10" t="s">
        <v>31</v>
      </c>
      <c r="J232">
        <v>31</v>
      </c>
      <c r="K232">
        <v>29</v>
      </c>
      <c r="L232" s="1">
        <v>149.33333333333331</v>
      </c>
      <c r="M232">
        <v>72</v>
      </c>
      <c r="N232">
        <v>141</v>
      </c>
      <c r="O232">
        <v>35</v>
      </c>
      <c r="P232">
        <v>47</v>
      </c>
      <c r="Q232">
        <v>0</v>
      </c>
      <c r="R232">
        <v>634</v>
      </c>
      <c r="S232">
        <v>634</v>
      </c>
      <c r="T232">
        <v>0</v>
      </c>
      <c r="U232" s="1">
        <v>5.666666666666667</v>
      </c>
      <c r="V232">
        <v>2</v>
      </c>
      <c r="W232">
        <v>7</v>
      </c>
      <c r="X232">
        <v>27</v>
      </c>
      <c r="Y232" s="9">
        <v>4.339285714285714</v>
      </c>
      <c r="AA232" t="str">
        <f t="shared" si="13"/>
        <v>9</v>
      </c>
      <c r="AB232" t="str">
        <f t="shared" si="14"/>
        <v>22/16*</v>
      </c>
      <c r="AC232">
        <f t="shared" si="15"/>
        <v>81</v>
      </c>
      <c r="AD232" t="b">
        <f t="shared" si="16"/>
        <v>1</v>
      </c>
    </row>
    <row r="233" spans="1:30" ht="15">
      <c r="A233" t="s">
        <v>328</v>
      </c>
      <c r="B233" t="s">
        <v>319</v>
      </c>
      <c r="C233" t="str">
        <f>VLOOKUP(A233,'[1]TBL-Rosters (16).csv'!$A$2:$E$2007,5,FALSE)</f>
        <v>KNX</v>
      </c>
      <c r="D233" s="10" t="s">
        <v>24</v>
      </c>
      <c r="E233" s="10" t="s">
        <v>1</v>
      </c>
      <c r="F233" s="10">
        <v>-44</v>
      </c>
      <c r="G233" s="10">
        <v>-21</v>
      </c>
      <c r="H233" s="10" t="s">
        <v>19</v>
      </c>
      <c r="I233" s="10" t="s">
        <v>151</v>
      </c>
      <c r="J233">
        <v>25</v>
      </c>
      <c r="K233">
        <v>24</v>
      </c>
      <c r="L233" s="1">
        <v>120</v>
      </c>
      <c r="M233">
        <v>66</v>
      </c>
      <c r="N233">
        <v>84</v>
      </c>
      <c r="O233">
        <v>21</v>
      </c>
      <c r="P233">
        <v>58</v>
      </c>
      <c r="Q233">
        <v>0</v>
      </c>
      <c r="R233">
        <v>495</v>
      </c>
      <c r="S233">
        <v>495</v>
      </c>
      <c r="T233">
        <v>0</v>
      </c>
      <c r="U233" s="1">
        <v>3.6666666666666674</v>
      </c>
      <c r="V233">
        <v>1</v>
      </c>
      <c r="W233">
        <v>2</v>
      </c>
      <c r="X233">
        <v>16</v>
      </c>
      <c r="Y233" s="9">
        <v>4.95</v>
      </c>
      <c r="AA233" t="str">
        <f t="shared" si="13"/>
        <v>13</v>
      </c>
      <c r="AB233" t="str">
        <f t="shared" si="14"/>
        <v>22/18*</v>
      </c>
      <c r="AC233">
        <f t="shared" si="15"/>
        <v>52</v>
      </c>
      <c r="AD233" t="b">
        <f t="shared" si="16"/>
        <v>1</v>
      </c>
    </row>
    <row r="234" spans="1:30" ht="15">
      <c r="A234" t="s">
        <v>379</v>
      </c>
      <c r="B234" t="s">
        <v>371</v>
      </c>
      <c r="C234" t="str">
        <f>VLOOKUP(A234,'[1]TBL-Rosters (16).csv'!$A$2:$E$2007,5,FALSE)</f>
        <v>KNX</v>
      </c>
      <c r="D234" s="10" t="s">
        <v>30</v>
      </c>
      <c r="E234" s="10" t="s">
        <v>1</v>
      </c>
      <c r="F234" s="10" t="s">
        <v>169</v>
      </c>
      <c r="G234" s="10">
        <v>-12</v>
      </c>
      <c r="H234" s="10" t="s">
        <v>120</v>
      </c>
      <c r="I234" s="10" t="s">
        <v>31</v>
      </c>
      <c r="J234">
        <v>24</v>
      </c>
      <c r="K234">
        <v>23</v>
      </c>
      <c r="L234" s="1">
        <v>104.66666666666667</v>
      </c>
      <c r="M234">
        <v>49</v>
      </c>
      <c r="N234">
        <v>97</v>
      </c>
      <c r="O234">
        <v>16</v>
      </c>
      <c r="P234">
        <v>34</v>
      </c>
      <c r="Q234">
        <v>1</v>
      </c>
      <c r="R234">
        <v>441</v>
      </c>
      <c r="S234">
        <v>441</v>
      </c>
      <c r="T234">
        <v>0</v>
      </c>
      <c r="U234" s="1">
        <v>4</v>
      </c>
      <c r="V234">
        <v>0</v>
      </c>
      <c r="W234">
        <v>2</v>
      </c>
      <c r="X234">
        <v>14</v>
      </c>
      <c r="Y234" s="9">
        <v>4.213375796178344</v>
      </c>
      <c r="AA234" t="str">
        <f t="shared" si="13"/>
        <v>9</v>
      </c>
      <c r="AB234" t="str">
        <f t="shared" si="14"/>
        <v>19/16*</v>
      </c>
      <c r="AC234">
        <f t="shared" si="15"/>
        <v>28</v>
      </c>
      <c r="AD234" t="b">
        <f t="shared" si="16"/>
        <v>1</v>
      </c>
    </row>
    <row r="235" spans="1:30" ht="15">
      <c r="A235" t="s">
        <v>667</v>
      </c>
      <c r="B235" t="s">
        <v>655</v>
      </c>
      <c r="C235" t="str">
        <f>VLOOKUP(A235,'[1]TBL-Rosters (16).csv'!$A$2:$E$2007,5,FALSE)</f>
        <v>KNX</v>
      </c>
      <c r="D235" s="10" t="s">
        <v>1</v>
      </c>
      <c r="E235" s="10" t="s">
        <v>191</v>
      </c>
      <c r="F235" s="10" t="s">
        <v>145</v>
      </c>
      <c r="G235" s="10" t="s">
        <v>65</v>
      </c>
      <c r="H235" s="10" t="s">
        <v>4</v>
      </c>
      <c r="I235" s="10" t="s">
        <v>4</v>
      </c>
      <c r="J235">
        <v>57</v>
      </c>
      <c r="K235">
        <v>4</v>
      </c>
      <c r="L235" s="1">
        <v>71.66666666666667</v>
      </c>
      <c r="M235">
        <v>15</v>
      </c>
      <c r="N235">
        <v>55</v>
      </c>
      <c r="O235">
        <v>7</v>
      </c>
      <c r="P235">
        <v>15</v>
      </c>
      <c r="Q235">
        <v>5</v>
      </c>
      <c r="R235">
        <v>282</v>
      </c>
      <c r="S235">
        <v>282</v>
      </c>
      <c r="T235">
        <v>0</v>
      </c>
      <c r="U235" s="1">
        <v>65.33333333333331</v>
      </c>
      <c r="V235">
        <v>12</v>
      </c>
      <c r="W235">
        <v>50</v>
      </c>
      <c r="X235">
        <v>256</v>
      </c>
      <c r="Y235" s="9">
        <v>1.883720930232558</v>
      </c>
      <c r="AA235" t="str">
        <f t="shared" si="13"/>
        <v>17*</v>
      </c>
      <c r="AB235" t="str">
        <f t="shared" si="14"/>
        <v>7/7*</v>
      </c>
      <c r="AC235">
        <f t="shared" si="15"/>
        <v>5</v>
      </c>
      <c r="AD235" t="b">
        <f t="shared" si="16"/>
        <v>1</v>
      </c>
    </row>
    <row r="236" spans="1:30" ht="15">
      <c r="A236" t="s">
        <v>94</v>
      </c>
      <c r="C236" t="str">
        <f>VLOOKUP(A236,'[1]TBL-Rosters (16).csv'!$A$2:$E$2007,5,FALSE)</f>
        <v>KNX</v>
      </c>
      <c r="D236" s="10" t="s">
        <v>1</v>
      </c>
      <c r="E236" s="10" t="s">
        <v>95</v>
      </c>
      <c r="F236" s="10" t="s">
        <v>88</v>
      </c>
      <c r="G236" s="10" t="s">
        <v>34</v>
      </c>
      <c r="H236" s="10" t="s">
        <v>38</v>
      </c>
      <c r="I236" s="10" t="s">
        <v>30</v>
      </c>
      <c r="J236">
        <v>17</v>
      </c>
      <c r="K236">
        <v>1</v>
      </c>
      <c r="L236" s="1">
        <v>28.666666666666664</v>
      </c>
      <c r="M236">
        <v>12</v>
      </c>
      <c r="N236">
        <v>27</v>
      </c>
      <c r="O236">
        <v>3</v>
      </c>
      <c r="P236">
        <v>7</v>
      </c>
      <c r="Q236">
        <v>0</v>
      </c>
      <c r="R236">
        <v>119</v>
      </c>
      <c r="S236">
        <v>0</v>
      </c>
      <c r="T236">
        <v>119</v>
      </c>
      <c r="U236" s="1">
        <v>26.666666666666664</v>
      </c>
      <c r="V236">
        <v>11</v>
      </c>
      <c r="W236">
        <v>24</v>
      </c>
      <c r="X236">
        <v>111</v>
      </c>
      <c r="Y236" s="9">
        <v>3.7674418604651168</v>
      </c>
      <c r="AA236" t="str">
        <f t="shared" si="13"/>
        <v>9*</v>
      </c>
      <c r="AB236" t="str">
        <f t="shared" si="14"/>
        <v>8/9*</v>
      </c>
      <c r="AC236">
        <f t="shared" si="15"/>
        <v>1</v>
      </c>
      <c r="AD236" t="b">
        <f t="shared" si="16"/>
        <v>1</v>
      </c>
    </row>
    <row r="237" spans="1:30" ht="15">
      <c r="A237" t="s">
        <v>92</v>
      </c>
      <c r="C237" t="str">
        <f>VLOOKUP(A237,'[1]TBL-Rosters (16).csv'!$A$2:$E$2007,5,FALSE)</f>
        <v>KNX</v>
      </c>
      <c r="D237" s="10" t="s">
        <v>1</v>
      </c>
      <c r="E237" s="10" t="s">
        <v>90</v>
      </c>
      <c r="F237" s="10" t="s">
        <v>48</v>
      </c>
      <c r="G237" s="10">
        <v>-62</v>
      </c>
      <c r="H237" s="10" t="s">
        <v>1</v>
      </c>
      <c r="I237" s="10" t="s">
        <v>8</v>
      </c>
      <c r="J237">
        <v>6</v>
      </c>
      <c r="K237">
        <v>0</v>
      </c>
      <c r="L237" s="1">
        <v>6</v>
      </c>
      <c r="M237">
        <v>3</v>
      </c>
      <c r="N237">
        <v>4</v>
      </c>
      <c r="O237">
        <v>2</v>
      </c>
      <c r="P237">
        <v>2</v>
      </c>
      <c r="Q237">
        <v>0</v>
      </c>
      <c r="R237">
        <v>24</v>
      </c>
      <c r="S237">
        <v>24</v>
      </c>
      <c r="T237">
        <v>0</v>
      </c>
      <c r="U237" s="1">
        <v>6</v>
      </c>
      <c r="V237">
        <v>3</v>
      </c>
      <c r="W237">
        <v>4</v>
      </c>
      <c r="X237">
        <v>24</v>
      </c>
      <c r="Y237" s="9">
        <v>4.5</v>
      </c>
      <c r="AA237" t="str">
        <f t="shared" si="13"/>
        <v>6*</v>
      </c>
      <c r="AB237" t="str">
        <f t="shared" si="14"/>
        <v>6*</v>
      </c>
      <c r="AC237">
        <f t="shared" si="15"/>
        <v>0</v>
      </c>
      <c r="AD237" t="b">
        <f t="shared" si="16"/>
        <v>1</v>
      </c>
    </row>
    <row r="238" spans="1:30" ht="15">
      <c r="A238" t="s">
        <v>93</v>
      </c>
      <c r="C238" t="str">
        <f>VLOOKUP(A238,'[1]TBL-Rosters (16).csv'!$A$2:$E$2007,5,FALSE)</f>
        <v>KNX</v>
      </c>
      <c r="D238" s="10" t="s">
        <v>1</v>
      </c>
      <c r="E238" s="10" t="s">
        <v>2</v>
      </c>
      <c r="F238" s="10">
        <v>-14</v>
      </c>
      <c r="G238" s="10" t="s">
        <v>46</v>
      </c>
      <c r="H238" s="10" t="s">
        <v>1</v>
      </c>
      <c r="I238" s="10" t="s">
        <v>39</v>
      </c>
      <c r="J238">
        <v>16</v>
      </c>
      <c r="K238">
        <v>0</v>
      </c>
      <c r="L238" s="1">
        <v>23.33333333333334</v>
      </c>
      <c r="M238">
        <v>22</v>
      </c>
      <c r="N238">
        <v>36</v>
      </c>
      <c r="O238">
        <v>4</v>
      </c>
      <c r="P238">
        <v>12</v>
      </c>
      <c r="Q238">
        <v>1</v>
      </c>
      <c r="R238">
        <v>124</v>
      </c>
      <c r="S238">
        <v>102</v>
      </c>
      <c r="T238">
        <v>22</v>
      </c>
      <c r="U238" s="1">
        <v>23.33333333333334</v>
      </c>
      <c r="V238">
        <v>22</v>
      </c>
      <c r="W238">
        <v>36</v>
      </c>
      <c r="X238">
        <v>124</v>
      </c>
      <c r="Y238" s="9">
        <v>8.485714285714284</v>
      </c>
      <c r="AA238" t="str">
        <f t="shared" si="13"/>
        <v>1*</v>
      </c>
      <c r="AB238" t="str">
        <f t="shared" si="14"/>
        <v>10*</v>
      </c>
      <c r="AC238">
        <f t="shared" si="15"/>
        <v>0</v>
      </c>
      <c r="AD238" t="b">
        <f t="shared" si="16"/>
        <v>1</v>
      </c>
    </row>
    <row r="239" spans="1:30" ht="15">
      <c r="A239" t="s">
        <v>696</v>
      </c>
      <c r="B239" t="s">
        <v>690</v>
      </c>
      <c r="C239" t="str">
        <f>VLOOKUP(A239,'[1]TBL-Rosters (16).csv'!$A$2:$E$2007,5,FALSE)</f>
        <v>KNX</v>
      </c>
      <c r="D239" s="10" t="s">
        <v>1</v>
      </c>
      <c r="E239" s="10" t="s">
        <v>124</v>
      </c>
      <c r="F239" s="10">
        <v>-12</v>
      </c>
      <c r="G239" s="10">
        <v>-36</v>
      </c>
      <c r="H239" s="10" t="s">
        <v>1</v>
      </c>
      <c r="I239" s="10" t="s">
        <v>8</v>
      </c>
      <c r="J239">
        <v>29</v>
      </c>
      <c r="K239">
        <v>0</v>
      </c>
      <c r="L239" s="1">
        <v>28.666666666666664</v>
      </c>
      <c r="M239">
        <v>20</v>
      </c>
      <c r="N239">
        <v>31</v>
      </c>
      <c r="O239">
        <v>7</v>
      </c>
      <c r="P239">
        <v>11</v>
      </c>
      <c r="Q239">
        <v>0</v>
      </c>
      <c r="R239">
        <v>128</v>
      </c>
      <c r="S239">
        <v>49</v>
      </c>
      <c r="T239">
        <v>79</v>
      </c>
      <c r="U239" s="1">
        <v>28.666666666666664</v>
      </c>
      <c r="V239">
        <v>20</v>
      </c>
      <c r="W239">
        <v>31</v>
      </c>
      <c r="X239">
        <v>128</v>
      </c>
      <c r="Y239" s="9">
        <v>6.279069767441861</v>
      </c>
      <c r="AA239" t="str">
        <f t="shared" si="13"/>
        <v>2*</v>
      </c>
      <c r="AB239" t="str">
        <f t="shared" si="14"/>
        <v>6*</v>
      </c>
      <c r="AC239">
        <f t="shared" si="15"/>
        <v>0</v>
      </c>
      <c r="AD239" t="b">
        <f t="shared" si="16"/>
        <v>1</v>
      </c>
    </row>
    <row r="240" spans="1:30" ht="15">
      <c r="A240" t="s">
        <v>539</v>
      </c>
      <c r="B240" t="s">
        <v>532</v>
      </c>
      <c r="C240" t="str">
        <f>VLOOKUP(A240,'[1]TBL-Rosters (16).csv'!$A$2:$E$2007,5,FALSE)</f>
        <v>KNX</v>
      </c>
      <c r="D240" s="10" t="s">
        <v>1</v>
      </c>
      <c r="E240" s="10" t="s">
        <v>221</v>
      </c>
      <c r="F240" s="10" t="s">
        <v>116</v>
      </c>
      <c r="G240" s="10" t="s">
        <v>102</v>
      </c>
      <c r="H240" s="10" t="s">
        <v>1</v>
      </c>
      <c r="I240" s="10" t="s">
        <v>8</v>
      </c>
      <c r="J240">
        <v>71</v>
      </c>
      <c r="K240">
        <v>0</v>
      </c>
      <c r="L240" s="1">
        <v>68.66666666666667</v>
      </c>
      <c r="M240">
        <v>14</v>
      </c>
      <c r="N240">
        <v>45</v>
      </c>
      <c r="O240">
        <v>4</v>
      </c>
      <c r="P240">
        <v>19</v>
      </c>
      <c r="Q240">
        <v>1</v>
      </c>
      <c r="R240">
        <v>266</v>
      </c>
      <c r="S240">
        <v>116</v>
      </c>
      <c r="T240">
        <v>150</v>
      </c>
      <c r="U240" s="1">
        <v>68.66666666666667</v>
      </c>
      <c r="V240">
        <v>14</v>
      </c>
      <c r="W240">
        <v>45</v>
      </c>
      <c r="X240">
        <v>266</v>
      </c>
      <c r="Y240" s="9">
        <v>1.8349514563106795</v>
      </c>
      <c r="AA240" t="str">
        <f t="shared" si="13"/>
        <v>19*</v>
      </c>
      <c r="AB240" t="str">
        <f t="shared" si="14"/>
        <v>6*</v>
      </c>
      <c r="AC240">
        <f t="shared" si="15"/>
        <v>0</v>
      </c>
      <c r="AD240" t="b">
        <f t="shared" si="16"/>
        <v>1</v>
      </c>
    </row>
    <row r="241" spans="1:30" ht="15">
      <c r="A241" t="s">
        <v>715</v>
      </c>
      <c r="B241" t="s">
        <v>705</v>
      </c>
      <c r="C241" t="str">
        <f>VLOOKUP(A241,'[1]TBL-Rosters (16).csv'!$A$2:$E$2007,5,FALSE)</f>
        <v>KNX</v>
      </c>
      <c r="D241" s="10" t="s">
        <v>1</v>
      </c>
      <c r="E241" s="10" t="s">
        <v>85</v>
      </c>
      <c r="F241" s="10">
        <v>-31</v>
      </c>
      <c r="G241" s="10" t="s">
        <v>46</v>
      </c>
      <c r="H241" s="10" t="s">
        <v>1</v>
      </c>
      <c r="I241" s="10" t="s">
        <v>8</v>
      </c>
      <c r="J241">
        <v>68</v>
      </c>
      <c r="K241">
        <v>0</v>
      </c>
      <c r="L241" s="1">
        <v>66</v>
      </c>
      <c r="M241">
        <v>26</v>
      </c>
      <c r="N241">
        <v>64</v>
      </c>
      <c r="O241">
        <v>9</v>
      </c>
      <c r="P241">
        <v>34</v>
      </c>
      <c r="Q241">
        <v>4</v>
      </c>
      <c r="R241">
        <v>294</v>
      </c>
      <c r="S241">
        <v>0</v>
      </c>
      <c r="T241">
        <v>294</v>
      </c>
      <c r="U241" s="1">
        <v>66</v>
      </c>
      <c r="V241">
        <v>26</v>
      </c>
      <c r="W241">
        <v>64</v>
      </c>
      <c r="X241">
        <v>294</v>
      </c>
      <c r="Y241" s="9">
        <v>3.5454545454545454</v>
      </c>
      <c r="AA241" t="str">
        <f t="shared" si="13"/>
        <v>10*</v>
      </c>
      <c r="AB241" t="str">
        <f t="shared" si="14"/>
        <v>6*</v>
      </c>
      <c r="AC241">
        <f t="shared" si="15"/>
        <v>0</v>
      </c>
      <c r="AD241" t="b">
        <f t="shared" si="16"/>
        <v>1</v>
      </c>
    </row>
    <row r="242" spans="1:30" ht="15">
      <c r="A242" t="s">
        <v>456</v>
      </c>
      <c r="B242" t="s">
        <v>444</v>
      </c>
      <c r="C242" t="str">
        <f>VLOOKUP(A242,'[1]TBL-Rosters (16).csv'!$A$2:$E$2007,5,FALSE)</f>
        <v>KNX</v>
      </c>
      <c r="D242" s="10" t="s">
        <v>1</v>
      </c>
      <c r="E242" s="10" t="s">
        <v>2</v>
      </c>
      <c r="F242" s="10" t="s">
        <v>145</v>
      </c>
      <c r="G242" s="10">
        <v>-62</v>
      </c>
      <c r="H242" s="10" t="s">
        <v>1</v>
      </c>
      <c r="I242" s="10" t="s">
        <v>8</v>
      </c>
      <c r="J242">
        <v>6</v>
      </c>
      <c r="K242">
        <v>0</v>
      </c>
      <c r="L242" s="1">
        <v>6</v>
      </c>
      <c r="M242">
        <v>5</v>
      </c>
      <c r="N242">
        <v>7</v>
      </c>
      <c r="O242">
        <v>3</v>
      </c>
      <c r="P242">
        <v>1</v>
      </c>
      <c r="Q242">
        <v>0</v>
      </c>
      <c r="R242">
        <v>26</v>
      </c>
      <c r="S242">
        <v>0</v>
      </c>
      <c r="T242">
        <v>26</v>
      </c>
      <c r="U242" s="1">
        <v>6</v>
      </c>
      <c r="V242">
        <v>5</v>
      </c>
      <c r="W242">
        <v>7</v>
      </c>
      <c r="X242">
        <v>26</v>
      </c>
      <c r="Y242" s="9">
        <v>7.5</v>
      </c>
      <c r="AA242" t="str">
        <f t="shared" si="13"/>
        <v>1*</v>
      </c>
      <c r="AB242" t="str">
        <f t="shared" si="14"/>
        <v>6*</v>
      </c>
      <c r="AC242">
        <f t="shared" si="15"/>
        <v>0</v>
      </c>
      <c r="AD242" t="b">
        <f t="shared" si="16"/>
        <v>1</v>
      </c>
    </row>
    <row r="243" spans="1:30" ht="15">
      <c r="A243" t="s">
        <v>685</v>
      </c>
      <c r="B243" t="s">
        <v>672</v>
      </c>
      <c r="C243" t="str">
        <f>VLOOKUP(A243,'[1]TBL-Rosters (16).csv'!$A$2:$E$2007,5,FALSE)</f>
        <v>KNX</v>
      </c>
      <c r="D243" s="10" t="s">
        <v>1</v>
      </c>
      <c r="E243" s="10" t="s">
        <v>72</v>
      </c>
      <c r="F243" s="10" t="s">
        <v>102</v>
      </c>
      <c r="G243" s="10" t="s">
        <v>59</v>
      </c>
      <c r="H243" s="10" t="s">
        <v>1</v>
      </c>
      <c r="I243" s="10" t="s">
        <v>8</v>
      </c>
      <c r="J243">
        <v>66</v>
      </c>
      <c r="K243">
        <v>0</v>
      </c>
      <c r="L243" s="1">
        <v>62.333333333333336</v>
      </c>
      <c r="M243">
        <v>22</v>
      </c>
      <c r="N243">
        <v>67</v>
      </c>
      <c r="O243">
        <v>5</v>
      </c>
      <c r="P243">
        <v>14</v>
      </c>
      <c r="Q243">
        <v>4</v>
      </c>
      <c r="R243">
        <v>264</v>
      </c>
      <c r="S243">
        <v>264</v>
      </c>
      <c r="T243">
        <v>0</v>
      </c>
      <c r="U243" s="1">
        <v>62.333333333333336</v>
      </c>
      <c r="V243">
        <v>22</v>
      </c>
      <c r="W243">
        <v>67</v>
      </c>
      <c r="X243">
        <v>264</v>
      </c>
      <c r="Y243" s="9">
        <v>3.176470588235294</v>
      </c>
      <c r="AA243" t="str">
        <f t="shared" si="13"/>
        <v>8*</v>
      </c>
      <c r="AB243" t="str">
        <f t="shared" si="14"/>
        <v>6*</v>
      </c>
      <c r="AC243">
        <f t="shared" si="15"/>
        <v>0</v>
      </c>
      <c r="AD243" t="b">
        <f t="shared" si="16"/>
        <v>1</v>
      </c>
    </row>
    <row r="244" spans="1:30" ht="15">
      <c r="A244" t="s">
        <v>503</v>
      </c>
      <c r="B244" t="s">
        <v>494</v>
      </c>
      <c r="C244" t="str">
        <f>VLOOKUP(A244,'[1]TBL-Rosters (16).csv'!$A$2:$E$2007,5,FALSE)</f>
        <v>KNX</v>
      </c>
      <c r="D244" s="10" t="s">
        <v>1</v>
      </c>
      <c r="E244" s="10" t="s">
        <v>75</v>
      </c>
      <c r="F244" s="10" t="s">
        <v>169</v>
      </c>
      <c r="G244" s="10">
        <v>-15</v>
      </c>
      <c r="H244" s="10" t="s">
        <v>1</v>
      </c>
      <c r="I244" s="10" t="s">
        <v>8</v>
      </c>
      <c r="J244">
        <v>68</v>
      </c>
      <c r="K244">
        <v>0</v>
      </c>
      <c r="L244" s="1">
        <v>62.66666666666668</v>
      </c>
      <c r="M244">
        <v>25</v>
      </c>
      <c r="N244">
        <v>55</v>
      </c>
      <c r="O244">
        <v>10</v>
      </c>
      <c r="P244">
        <v>24</v>
      </c>
      <c r="Q244">
        <v>4</v>
      </c>
      <c r="R244">
        <v>266</v>
      </c>
      <c r="S244">
        <v>0</v>
      </c>
      <c r="T244">
        <v>266</v>
      </c>
      <c r="U244" s="1">
        <v>62.66666666666668</v>
      </c>
      <c r="V244">
        <v>25</v>
      </c>
      <c r="W244">
        <v>55</v>
      </c>
      <c r="X244">
        <v>266</v>
      </c>
      <c r="Y244" s="9">
        <v>3.5904255319148928</v>
      </c>
      <c r="AA244" t="str">
        <f t="shared" si="13"/>
        <v>11*</v>
      </c>
      <c r="AB244" t="str">
        <f t="shared" si="14"/>
        <v>6*</v>
      </c>
      <c r="AC244">
        <f t="shared" si="15"/>
        <v>0</v>
      </c>
      <c r="AD244" t="b">
        <f t="shared" si="16"/>
        <v>1</v>
      </c>
    </row>
    <row r="245" spans="1:30" ht="15">
      <c r="A245" t="s">
        <v>691</v>
      </c>
      <c r="B245" t="s">
        <v>690</v>
      </c>
      <c r="C245" t="str">
        <f>VLOOKUP(A245,'[1]TBL-Rosters (16).csv'!$A$2:$E$2007,5,FALSE)</f>
        <v>KNX</v>
      </c>
      <c r="D245" s="10" t="s">
        <v>1</v>
      </c>
      <c r="E245" s="10" t="s">
        <v>215</v>
      </c>
      <c r="F245" s="10" t="s">
        <v>88</v>
      </c>
      <c r="G245" s="10" t="s">
        <v>17</v>
      </c>
      <c r="H245" s="10" t="s">
        <v>1</v>
      </c>
      <c r="I245" s="10" t="s">
        <v>27</v>
      </c>
      <c r="J245">
        <v>61</v>
      </c>
      <c r="K245">
        <v>0</v>
      </c>
      <c r="L245" s="1">
        <v>53</v>
      </c>
      <c r="M245">
        <v>20</v>
      </c>
      <c r="N245">
        <v>40</v>
      </c>
      <c r="O245">
        <v>5</v>
      </c>
      <c r="P245">
        <v>12</v>
      </c>
      <c r="Q245">
        <v>0</v>
      </c>
      <c r="R245">
        <v>210</v>
      </c>
      <c r="S245">
        <v>210</v>
      </c>
      <c r="T245">
        <v>0</v>
      </c>
      <c r="U245" s="1">
        <v>53</v>
      </c>
      <c r="V245">
        <v>20</v>
      </c>
      <c r="W245">
        <v>40</v>
      </c>
      <c r="X245">
        <v>210</v>
      </c>
      <c r="Y245" s="9">
        <v>3.3962264150943398</v>
      </c>
      <c r="AA245" t="str">
        <f t="shared" si="13"/>
        <v>13*</v>
      </c>
      <c r="AB245" t="str">
        <f t="shared" si="14"/>
        <v>5*</v>
      </c>
      <c r="AC245">
        <f t="shared" si="15"/>
        <v>0</v>
      </c>
      <c r="AD245" t="b">
        <f t="shared" si="16"/>
        <v>1</v>
      </c>
    </row>
    <row r="246" spans="1:30" ht="15">
      <c r="A246" t="s">
        <v>481</v>
      </c>
      <c r="B246" t="s">
        <v>478</v>
      </c>
      <c r="C246" t="str">
        <f>VLOOKUP(A246,'[1]TBL-Rosters (16).csv'!$A$2:$E$2007,5,FALSE)</f>
        <v>KNX</v>
      </c>
      <c r="D246" s="10" t="s">
        <v>1</v>
      </c>
      <c r="E246" s="10" t="s">
        <v>42</v>
      </c>
      <c r="F246" s="10">
        <v>-46</v>
      </c>
      <c r="G246" s="10" t="s">
        <v>17</v>
      </c>
      <c r="H246" s="10" t="s">
        <v>1</v>
      </c>
      <c r="I246" s="10" t="s">
        <v>38</v>
      </c>
      <c r="J246">
        <v>29</v>
      </c>
      <c r="K246">
        <v>0</v>
      </c>
      <c r="L246" s="1">
        <v>40</v>
      </c>
      <c r="M246">
        <v>11</v>
      </c>
      <c r="N246">
        <v>27</v>
      </c>
      <c r="O246">
        <v>4</v>
      </c>
      <c r="P246">
        <v>20</v>
      </c>
      <c r="Q246">
        <v>0</v>
      </c>
      <c r="R246">
        <v>167</v>
      </c>
      <c r="S246">
        <v>167</v>
      </c>
      <c r="T246">
        <v>0</v>
      </c>
      <c r="U246" s="1">
        <v>40</v>
      </c>
      <c r="V246">
        <v>11</v>
      </c>
      <c r="W246">
        <v>27</v>
      </c>
      <c r="X246">
        <v>167</v>
      </c>
      <c r="Y246" s="9">
        <v>2.475</v>
      </c>
      <c r="AA246" t="str">
        <f t="shared" si="13"/>
        <v>18*</v>
      </c>
      <c r="AB246" t="str">
        <f t="shared" si="14"/>
        <v>8*</v>
      </c>
      <c r="AC246">
        <f t="shared" si="15"/>
        <v>0</v>
      </c>
      <c r="AD246" t="b">
        <f t="shared" si="16"/>
        <v>1</v>
      </c>
    </row>
    <row r="247" spans="1:30" ht="15">
      <c r="A247" t="s">
        <v>711</v>
      </c>
      <c r="B247" t="s">
        <v>705</v>
      </c>
      <c r="C247" t="str">
        <f>VLOOKUP(A247,'[1]TBL-Rosters (16).csv'!$A$2:$E$2007,5,FALSE)</f>
        <v>KNX</v>
      </c>
      <c r="D247" s="10" t="s">
        <v>1</v>
      </c>
      <c r="E247" s="10" t="s">
        <v>115</v>
      </c>
      <c r="F247" s="10" t="s">
        <v>97</v>
      </c>
      <c r="G247" s="10" t="s">
        <v>17</v>
      </c>
      <c r="H247" s="10" t="s">
        <v>1</v>
      </c>
      <c r="I247" s="10" t="s">
        <v>4</v>
      </c>
      <c r="J247">
        <v>25</v>
      </c>
      <c r="K247">
        <v>0</v>
      </c>
      <c r="L247" s="1">
        <v>28</v>
      </c>
      <c r="M247">
        <v>16</v>
      </c>
      <c r="N247">
        <v>31</v>
      </c>
      <c r="O247">
        <v>3</v>
      </c>
      <c r="P247">
        <v>10</v>
      </c>
      <c r="Q247">
        <v>0</v>
      </c>
      <c r="R247">
        <v>128</v>
      </c>
      <c r="S247">
        <v>44</v>
      </c>
      <c r="T247">
        <v>84</v>
      </c>
      <c r="U247" s="1">
        <v>28</v>
      </c>
      <c r="V247">
        <v>16</v>
      </c>
      <c r="W247">
        <v>31</v>
      </c>
      <c r="X247">
        <v>128</v>
      </c>
      <c r="Y247" s="9">
        <v>5.142857142857143</v>
      </c>
      <c r="AA247" t="str">
        <f t="shared" si="13"/>
        <v>4*</v>
      </c>
      <c r="AB247" t="str">
        <f t="shared" si="14"/>
        <v>7*</v>
      </c>
      <c r="AC247">
        <f t="shared" si="15"/>
        <v>0</v>
      </c>
      <c r="AD247" t="b">
        <f t="shared" si="16"/>
        <v>1</v>
      </c>
    </row>
    <row r="248" spans="1:30" ht="15">
      <c r="A248" t="s">
        <v>447</v>
      </c>
      <c r="B248" t="s">
        <v>444</v>
      </c>
      <c r="C248" t="str">
        <f>VLOOKUP(A248,'[1]TBL-Rosters (16).csv'!$A$2:$E$2007,5,FALSE)</f>
        <v>KNX</v>
      </c>
      <c r="D248" s="10" t="s">
        <v>1</v>
      </c>
      <c r="E248" s="10" t="s">
        <v>42</v>
      </c>
      <c r="F248" s="10">
        <v>-16</v>
      </c>
      <c r="G248" s="10">
        <v>-13</v>
      </c>
      <c r="H248" s="10" t="s">
        <v>1</v>
      </c>
      <c r="I248" s="10" t="s">
        <v>8</v>
      </c>
      <c r="J248">
        <v>34</v>
      </c>
      <c r="K248">
        <v>0</v>
      </c>
      <c r="L248" s="1">
        <v>36</v>
      </c>
      <c r="M248">
        <v>11</v>
      </c>
      <c r="N248">
        <v>22</v>
      </c>
      <c r="O248">
        <v>5</v>
      </c>
      <c r="P248">
        <v>15</v>
      </c>
      <c r="Q248">
        <v>2</v>
      </c>
      <c r="R248">
        <v>142</v>
      </c>
      <c r="S248">
        <v>0</v>
      </c>
      <c r="T248">
        <v>142</v>
      </c>
      <c r="U248" s="1">
        <v>36</v>
      </c>
      <c r="V248">
        <v>11</v>
      </c>
      <c r="W248">
        <v>22</v>
      </c>
      <c r="X248">
        <v>142</v>
      </c>
      <c r="Y248" s="9">
        <v>2.75</v>
      </c>
      <c r="AA248" t="str">
        <f t="shared" si="13"/>
        <v>18*</v>
      </c>
      <c r="AB248" t="str">
        <f t="shared" si="14"/>
        <v>6*</v>
      </c>
      <c r="AC248">
        <f t="shared" si="15"/>
        <v>0</v>
      </c>
      <c r="AD248" t="b">
        <f t="shared" si="16"/>
        <v>1</v>
      </c>
    </row>
    <row r="249" spans="1:30" ht="15">
      <c r="A249" t="s">
        <v>380</v>
      </c>
      <c r="B249" t="s">
        <v>371</v>
      </c>
      <c r="C249" t="str">
        <f>VLOOKUP(A249,'[1]TBL-Rosters (16).csv'!$A$2:$E$2007,5,FALSE)</f>
        <v>KNX</v>
      </c>
      <c r="D249" s="10" t="s">
        <v>1</v>
      </c>
      <c r="E249" s="10" t="s">
        <v>240</v>
      </c>
      <c r="F249" s="10" t="s">
        <v>59</v>
      </c>
      <c r="G249" s="10" t="s">
        <v>102</v>
      </c>
      <c r="H249" s="10" t="s">
        <v>1</v>
      </c>
      <c r="I249" s="10" t="s">
        <v>8</v>
      </c>
      <c r="J249">
        <v>64</v>
      </c>
      <c r="K249">
        <v>0</v>
      </c>
      <c r="L249" s="1">
        <v>64</v>
      </c>
      <c r="M249">
        <v>16</v>
      </c>
      <c r="N249">
        <v>49</v>
      </c>
      <c r="O249">
        <v>4</v>
      </c>
      <c r="P249">
        <v>13</v>
      </c>
      <c r="Q249">
        <v>1</v>
      </c>
      <c r="R249">
        <v>250</v>
      </c>
      <c r="S249">
        <v>250</v>
      </c>
      <c r="T249">
        <v>0</v>
      </c>
      <c r="U249" s="1">
        <v>64</v>
      </c>
      <c r="V249">
        <v>16</v>
      </c>
      <c r="W249">
        <v>49</v>
      </c>
      <c r="X249">
        <v>250</v>
      </c>
      <c r="Y249" s="9">
        <v>2.25</v>
      </c>
      <c r="AA249" t="str">
        <f t="shared" si="13"/>
        <v>15*</v>
      </c>
      <c r="AB249" t="str">
        <f t="shared" si="14"/>
        <v>6*</v>
      </c>
      <c r="AC249">
        <f t="shared" si="15"/>
        <v>0</v>
      </c>
      <c r="AD249" t="b">
        <f t="shared" si="16"/>
        <v>1</v>
      </c>
    </row>
    <row r="250" spans="1:30" ht="15">
      <c r="A250" t="s">
        <v>294</v>
      </c>
      <c r="B250" t="s">
        <v>283</v>
      </c>
      <c r="C250" t="str">
        <f>VLOOKUP(A250,'[1]TBL-Rosters (16).csv'!$A$2:$E$2007,5,FALSE)</f>
        <v>KNX</v>
      </c>
      <c r="D250" s="10" t="s">
        <v>1</v>
      </c>
      <c r="E250" s="10" t="s">
        <v>221</v>
      </c>
      <c r="F250" s="10" t="s">
        <v>138</v>
      </c>
      <c r="G250" s="10" t="s">
        <v>58</v>
      </c>
      <c r="H250" s="10" t="s">
        <v>1</v>
      </c>
      <c r="I250" s="10" t="s">
        <v>8</v>
      </c>
      <c r="J250">
        <v>65</v>
      </c>
      <c r="K250">
        <v>0</v>
      </c>
      <c r="L250" s="1">
        <v>61.333333333333336</v>
      </c>
      <c r="M250">
        <v>19</v>
      </c>
      <c r="N250">
        <v>35</v>
      </c>
      <c r="O250">
        <v>4</v>
      </c>
      <c r="P250">
        <v>19</v>
      </c>
      <c r="Q250">
        <v>1</v>
      </c>
      <c r="R250">
        <v>240</v>
      </c>
      <c r="S250">
        <v>75</v>
      </c>
      <c r="T250">
        <v>165</v>
      </c>
      <c r="U250" s="1">
        <v>61.333333333333336</v>
      </c>
      <c r="V250">
        <v>19</v>
      </c>
      <c r="W250">
        <v>35</v>
      </c>
      <c r="X250">
        <v>240</v>
      </c>
      <c r="Y250" s="9">
        <v>2.7880434782608696</v>
      </c>
      <c r="AA250" t="str">
        <f t="shared" si="13"/>
        <v>19*</v>
      </c>
      <c r="AB250" t="str">
        <f t="shared" si="14"/>
        <v>6*</v>
      </c>
      <c r="AC250">
        <f t="shared" si="15"/>
        <v>0</v>
      </c>
      <c r="AD250" t="b">
        <f t="shared" si="16"/>
        <v>1</v>
      </c>
    </row>
    <row r="251" spans="1:30" ht="15">
      <c r="A251" t="s">
        <v>489</v>
      </c>
      <c r="B251" t="s">
        <v>478</v>
      </c>
      <c r="C251" t="str">
        <f>VLOOKUP(A251,'[1]TBL-Rosters (16).csv'!$A$2:$E$2007,5,FALSE)</f>
        <v>KNX</v>
      </c>
      <c r="D251" s="10" t="s">
        <v>1</v>
      </c>
      <c r="E251" s="10" t="s">
        <v>45</v>
      </c>
      <c r="F251" s="10" t="s">
        <v>7</v>
      </c>
      <c r="G251" s="10" t="s">
        <v>138</v>
      </c>
      <c r="H251" s="10" t="s">
        <v>1</v>
      </c>
      <c r="I251" s="10" t="s">
        <v>4</v>
      </c>
      <c r="J251">
        <v>59</v>
      </c>
      <c r="K251">
        <v>0</v>
      </c>
      <c r="L251" s="1">
        <v>64</v>
      </c>
      <c r="M251">
        <v>23</v>
      </c>
      <c r="N251">
        <v>55</v>
      </c>
      <c r="O251">
        <v>8</v>
      </c>
      <c r="P251">
        <v>20</v>
      </c>
      <c r="Q251">
        <v>1</v>
      </c>
      <c r="R251">
        <v>266</v>
      </c>
      <c r="S251">
        <v>266</v>
      </c>
      <c r="T251">
        <v>0</v>
      </c>
      <c r="U251" s="1">
        <v>64</v>
      </c>
      <c r="V251">
        <v>23</v>
      </c>
      <c r="W251">
        <v>55</v>
      </c>
      <c r="X251">
        <v>266</v>
      </c>
      <c r="Y251" s="9">
        <v>3.234375</v>
      </c>
      <c r="AA251" t="str">
        <f t="shared" si="13"/>
        <v>12*</v>
      </c>
      <c r="AB251" t="str">
        <f t="shared" si="14"/>
        <v>7*</v>
      </c>
      <c r="AC251">
        <f t="shared" si="15"/>
        <v>0</v>
      </c>
      <c r="AD251" t="b">
        <f t="shared" si="16"/>
        <v>1</v>
      </c>
    </row>
    <row r="252" spans="1:30" ht="15">
      <c r="A252" t="s">
        <v>251</v>
      </c>
      <c r="B252" t="s">
        <v>245</v>
      </c>
      <c r="C252" t="str">
        <f>VLOOKUP(A252,'[1]TBL-Rosters (16).csv'!$A$2:$E$2007,5,FALSE)</f>
        <v>KNX</v>
      </c>
      <c r="D252" s="10" t="s">
        <v>1</v>
      </c>
      <c r="E252" s="10" t="s">
        <v>106</v>
      </c>
      <c r="F252" s="10">
        <v>-31</v>
      </c>
      <c r="G252" s="10" t="s">
        <v>87</v>
      </c>
      <c r="H252" s="10" t="s">
        <v>1</v>
      </c>
      <c r="I252" s="10" t="s">
        <v>38</v>
      </c>
      <c r="J252">
        <v>28</v>
      </c>
      <c r="K252">
        <v>0</v>
      </c>
      <c r="L252" s="1">
        <v>40</v>
      </c>
      <c r="M252">
        <v>26</v>
      </c>
      <c r="N252">
        <v>35</v>
      </c>
      <c r="O252">
        <v>4</v>
      </c>
      <c r="P252">
        <v>19</v>
      </c>
      <c r="Q252">
        <v>1</v>
      </c>
      <c r="R252">
        <v>177</v>
      </c>
      <c r="S252">
        <v>177</v>
      </c>
      <c r="T252">
        <v>0</v>
      </c>
      <c r="U252" s="1">
        <v>40</v>
      </c>
      <c r="V252">
        <v>26</v>
      </c>
      <c r="W252">
        <v>35</v>
      </c>
      <c r="X252">
        <v>177</v>
      </c>
      <c r="Y252" s="9">
        <v>5.85</v>
      </c>
      <c r="AA252" t="str">
        <f t="shared" si="13"/>
        <v>7*</v>
      </c>
      <c r="AB252" t="str">
        <f t="shared" si="14"/>
        <v>8*</v>
      </c>
      <c r="AC252">
        <f t="shared" si="15"/>
        <v>0</v>
      </c>
      <c r="AD252" t="b">
        <f t="shared" si="16"/>
        <v>1</v>
      </c>
    </row>
    <row r="253" spans="1:30" ht="15">
      <c r="A253" t="s">
        <v>310</v>
      </c>
      <c r="B253" t="s">
        <v>301</v>
      </c>
      <c r="C253" t="str">
        <f>VLOOKUP(A253,'[1]TBL-Rosters (16).csv'!$A$2:$E$2007,5,FALSE)</f>
        <v>LVG</v>
      </c>
      <c r="D253" s="10" t="s">
        <v>81</v>
      </c>
      <c r="E253" s="10" t="s">
        <v>1</v>
      </c>
      <c r="F253" s="10" t="s">
        <v>48</v>
      </c>
      <c r="G253" s="10" t="s">
        <v>46</v>
      </c>
      <c r="H253" s="10" t="s">
        <v>70</v>
      </c>
      <c r="I253" s="10" t="s">
        <v>1</v>
      </c>
      <c r="J253">
        <v>33</v>
      </c>
      <c r="K253">
        <v>33</v>
      </c>
      <c r="L253" s="1">
        <v>180</v>
      </c>
      <c r="M253">
        <v>75</v>
      </c>
      <c r="N253">
        <v>158</v>
      </c>
      <c r="O253">
        <v>24</v>
      </c>
      <c r="P253">
        <v>64</v>
      </c>
      <c r="Q253">
        <v>0</v>
      </c>
      <c r="R253">
        <v>759</v>
      </c>
      <c r="S253">
        <v>0</v>
      </c>
      <c r="T253">
        <v>759</v>
      </c>
      <c r="U253" s="1">
        <v>0</v>
      </c>
      <c r="V253">
        <v>0</v>
      </c>
      <c r="W253">
        <v>0</v>
      </c>
      <c r="X253">
        <v>0</v>
      </c>
      <c r="Y253" s="9">
        <v>3.75</v>
      </c>
      <c r="AA253" t="str">
        <f t="shared" si="13"/>
        <v>11</v>
      </c>
      <c r="AB253" t="str">
        <f t="shared" si="14"/>
        <v>23</v>
      </c>
      <c r="AC253">
        <f t="shared" si="15"/>
        <v>190</v>
      </c>
      <c r="AD253" t="b">
        <f t="shared" si="16"/>
        <v>0</v>
      </c>
    </row>
    <row r="254" spans="1:30" ht="15">
      <c r="A254" t="s">
        <v>534</v>
      </c>
      <c r="B254" t="s">
        <v>532</v>
      </c>
      <c r="C254" t="str">
        <f>VLOOKUP(A254,'[1]TBL-Rosters (16).csv'!$A$2:$E$2007,5,FALSE)</f>
        <v>LVG</v>
      </c>
      <c r="D254" s="10" t="s">
        <v>8</v>
      </c>
      <c r="E254" s="10" t="s">
        <v>1</v>
      </c>
      <c r="F254" s="10" t="s">
        <v>87</v>
      </c>
      <c r="G254" s="10" t="s">
        <v>138</v>
      </c>
      <c r="H254" s="10" t="s">
        <v>35</v>
      </c>
      <c r="I254" s="10" t="s">
        <v>1</v>
      </c>
      <c r="J254">
        <v>32</v>
      </c>
      <c r="K254">
        <v>32</v>
      </c>
      <c r="L254" s="1">
        <v>178.33333333333331</v>
      </c>
      <c r="M254">
        <v>84</v>
      </c>
      <c r="N254">
        <v>195</v>
      </c>
      <c r="O254">
        <v>23</v>
      </c>
      <c r="P254">
        <v>42</v>
      </c>
      <c r="Q254">
        <v>0</v>
      </c>
      <c r="R254">
        <v>768</v>
      </c>
      <c r="S254">
        <v>768</v>
      </c>
      <c r="T254">
        <v>0</v>
      </c>
      <c r="U254" s="1">
        <v>0</v>
      </c>
      <c r="V254">
        <v>0</v>
      </c>
      <c r="W254">
        <v>0</v>
      </c>
      <c r="X254">
        <v>0</v>
      </c>
      <c r="Y254" s="9">
        <v>4.239252336448598</v>
      </c>
      <c r="AA254" t="str">
        <f t="shared" si="13"/>
        <v>6</v>
      </c>
      <c r="AB254" t="str">
        <f t="shared" si="14"/>
        <v>25</v>
      </c>
      <c r="AC254">
        <f t="shared" si="15"/>
        <v>157</v>
      </c>
      <c r="AD254" t="b">
        <f t="shared" si="16"/>
        <v>1</v>
      </c>
    </row>
    <row r="255" spans="1:30" ht="15">
      <c r="A255" t="s">
        <v>295</v>
      </c>
      <c r="B255" t="s">
        <v>283</v>
      </c>
      <c r="C255" t="str">
        <f>VLOOKUP(A255,'[1]TBL-Rosters (16).csv'!$A$2:$E$2007,5,FALSE)</f>
        <v>LVG</v>
      </c>
      <c r="D255" s="10" t="s">
        <v>24</v>
      </c>
      <c r="E255" s="10" t="s">
        <v>1</v>
      </c>
      <c r="F255" s="10" t="s">
        <v>7</v>
      </c>
      <c r="G255" s="10">
        <v>-13</v>
      </c>
      <c r="H255" s="10" t="s">
        <v>70</v>
      </c>
      <c r="I255" s="10" t="s">
        <v>1</v>
      </c>
      <c r="J255">
        <v>31</v>
      </c>
      <c r="K255">
        <v>31</v>
      </c>
      <c r="L255" s="1">
        <v>178.66666666666663</v>
      </c>
      <c r="M255">
        <v>70</v>
      </c>
      <c r="N255">
        <v>145</v>
      </c>
      <c r="O255">
        <v>27</v>
      </c>
      <c r="P255">
        <v>52</v>
      </c>
      <c r="Q255">
        <v>1</v>
      </c>
      <c r="R255">
        <v>720</v>
      </c>
      <c r="S255">
        <v>720</v>
      </c>
      <c r="T255">
        <v>0</v>
      </c>
      <c r="U255" s="1">
        <v>0</v>
      </c>
      <c r="V255">
        <v>0</v>
      </c>
      <c r="W255">
        <v>0</v>
      </c>
      <c r="X255">
        <v>0</v>
      </c>
      <c r="Y255" s="9">
        <v>3.5261194029850755</v>
      </c>
      <c r="AA255" t="str">
        <f t="shared" si="13"/>
        <v>13</v>
      </c>
      <c r="AB255" t="str">
        <f t="shared" si="14"/>
        <v>23</v>
      </c>
      <c r="AC255">
        <f t="shared" si="15"/>
        <v>125</v>
      </c>
      <c r="AD255" t="b">
        <f t="shared" si="16"/>
        <v>1</v>
      </c>
    </row>
    <row r="256" spans="1:30" ht="15">
      <c r="A256" t="s">
        <v>329</v>
      </c>
      <c r="B256" t="s">
        <v>319</v>
      </c>
      <c r="C256" t="str">
        <f>VLOOKUP(A256,'[1]TBL-Rosters (16).csv'!$A$2:$E$2007,5,FALSE)</f>
        <v>LVG</v>
      </c>
      <c r="D256" s="10" t="s">
        <v>4</v>
      </c>
      <c r="E256" s="10" t="s">
        <v>1</v>
      </c>
      <c r="F256" s="10" t="s">
        <v>87</v>
      </c>
      <c r="G256" s="10">
        <v>-14</v>
      </c>
      <c r="H256" s="10" t="s">
        <v>66</v>
      </c>
      <c r="I256" s="10" t="s">
        <v>1</v>
      </c>
      <c r="J256">
        <v>25</v>
      </c>
      <c r="K256">
        <v>25</v>
      </c>
      <c r="L256" s="1">
        <v>142.66666666666663</v>
      </c>
      <c r="M256">
        <v>74</v>
      </c>
      <c r="N256">
        <v>137</v>
      </c>
      <c r="O256">
        <v>23</v>
      </c>
      <c r="P256">
        <v>34</v>
      </c>
      <c r="Q256">
        <v>1</v>
      </c>
      <c r="R256">
        <v>598</v>
      </c>
      <c r="S256">
        <v>598</v>
      </c>
      <c r="T256">
        <v>0</v>
      </c>
      <c r="U256" s="1">
        <v>0</v>
      </c>
      <c r="V256">
        <v>0</v>
      </c>
      <c r="W256">
        <v>0</v>
      </c>
      <c r="X256">
        <v>0</v>
      </c>
      <c r="Y256" s="9">
        <v>4.668224299065422</v>
      </c>
      <c r="AA256" t="str">
        <f t="shared" si="13"/>
        <v>7</v>
      </c>
      <c r="AB256" t="str">
        <f t="shared" si="14"/>
        <v>26</v>
      </c>
      <c r="AC256">
        <f t="shared" si="15"/>
        <v>94</v>
      </c>
      <c r="AD256" t="b">
        <f t="shared" si="16"/>
        <v>1</v>
      </c>
    </row>
    <row r="257" spans="1:30" ht="15">
      <c r="A257" t="s">
        <v>300</v>
      </c>
      <c r="B257" t="s">
        <v>301</v>
      </c>
      <c r="C257" t="str">
        <f>VLOOKUP(A257,'[1]TBL-Rosters (16).csv'!$A$2:$E$2007,5,FALSE)</f>
        <v>LVG</v>
      </c>
      <c r="D257" s="10" t="s">
        <v>4</v>
      </c>
      <c r="E257" s="10" t="s">
        <v>1</v>
      </c>
      <c r="F257" s="10">
        <v>-16</v>
      </c>
      <c r="G257" s="10">
        <v>-21</v>
      </c>
      <c r="H257" s="10" t="s">
        <v>35</v>
      </c>
      <c r="I257" s="10" t="s">
        <v>1</v>
      </c>
      <c r="J257">
        <v>22</v>
      </c>
      <c r="K257">
        <v>22</v>
      </c>
      <c r="L257" s="1">
        <v>114</v>
      </c>
      <c r="M257">
        <v>60</v>
      </c>
      <c r="N257">
        <v>115</v>
      </c>
      <c r="O257">
        <v>20</v>
      </c>
      <c r="P257">
        <v>46</v>
      </c>
      <c r="Q257">
        <v>0</v>
      </c>
      <c r="R257">
        <v>496</v>
      </c>
      <c r="S257">
        <v>0</v>
      </c>
      <c r="T257">
        <v>496</v>
      </c>
      <c r="U257" s="1">
        <v>0</v>
      </c>
      <c r="V257">
        <v>0</v>
      </c>
      <c r="W257">
        <v>0</v>
      </c>
      <c r="X257">
        <v>0</v>
      </c>
      <c r="Y257" s="9">
        <v>4.7368421052631575</v>
      </c>
      <c r="AA257" t="str">
        <f t="shared" si="13"/>
        <v>7</v>
      </c>
      <c r="AB257" t="str">
        <f t="shared" si="14"/>
        <v>25</v>
      </c>
      <c r="AC257">
        <f t="shared" si="15"/>
        <v>69</v>
      </c>
      <c r="AD257" t="b">
        <f t="shared" si="16"/>
        <v>1</v>
      </c>
    </row>
    <row r="258" spans="1:30" ht="15">
      <c r="A258" t="s">
        <v>275</v>
      </c>
      <c r="B258" t="s">
        <v>263</v>
      </c>
      <c r="C258" t="str">
        <f>VLOOKUP(A258,'[1]TBL-Rosters (16).csv'!$A$2:$E$2007,5,FALSE)</f>
        <v>LVG</v>
      </c>
      <c r="D258" s="10" t="s">
        <v>38</v>
      </c>
      <c r="E258" s="10" t="s">
        <v>1</v>
      </c>
      <c r="F258" s="10" t="s">
        <v>65</v>
      </c>
      <c r="G258" s="10">
        <v>-31</v>
      </c>
      <c r="H258" s="10" t="s">
        <v>70</v>
      </c>
      <c r="I258" s="10" t="s">
        <v>81</v>
      </c>
      <c r="J258">
        <v>29</v>
      </c>
      <c r="K258">
        <v>21</v>
      </c>
      <c r="L258" s="1">
        <v>125.66666666666667</v>
      </c>
      <c r="M258">
        <v>64</v>
      </c>
      <c r="N258">
        <v>112</v>
      </c>
      <c r="O258">
        <v>25</v>
      </c>
      <c r="P258">
        <v>34</v>
      </c>
      <c r="Q258">
        <v>2</v>
      </c>
      <c r="R258">
        <v>519</v>
      </c>
      <c r="S258">
        <v>0</v>
      </c>
      <c r="T258">
        <v>519</v>
      </c>
      <c r="U258" s="1">
        <v>19.33333333333334</v>
      </c>
      <c r="V258">
        <v>3</v>
      </c>
      <c r="W258">
        <v>16</v>
      </c>
      <c r="X258">
        <v>75</v>
      </c>
      <c r="Y258" s="9">
        <v>4.583554376657824</v>
      </c>
      <c r="AA258" t="str">
        <f t="shared" si="13"/>
        <v>8</v>
      </c>
      <c r="AB258" t="str">
        <f t="shared" si="14"/>
        <v>23/11*</v>
      </c>
      <c r="AC258">
        <f t="shared" si="15"/>
        <v>47</v>
      </c>
      <c r="AD258" t="b">
        <f t="shared" si="16"/>
        <v>1</v>
      </c>
    </row>
    <row r="259" spans="1:30" ht="15">
      <c r="A259" t="s">
        <v>454</v>
      </c>
      <c r="B259" t="s">
        <v>444</v>
      </c>
      <c r="C259" t="str">
        <f>VLOOKUP(A259,'[1]TBL-Rosters (16).csv'!$A$2:$E$2007,5,FALSE)</f>
        <v>LVG</v>
      </c>
      <c r="D259" s="10" t="s">
        <v>4</v>
      </c>
      <c r="E259" s="10" t="s">
        <v>1</v>
      </c>
      <c r="F259" s="10" t="s">
        <v>51</v>
      </c>
      <c r="G259" s="10">
        <v>-44</v>
      </c>
      <c r="H259" s="10" t="s">
        <v>25</v>
      </c>
      <c r="I259" s="10" t="s">
        <v>1</v>
      </c>
      <c r="J259">
        <v>11</v>
      </c>
      <c r="K259">
        <v>11</v>
      </c>
      <c r="L259" s="1">
        <v>51.66666666666668</v>
      </c>
      <c r="M259">
        <v>24</v>
      </c>
      <c r="N259">
        <v>54</v>
      </c>
      <c r="O259">
        <v>13</v>
      </c>
      <c r="P259">
        <v>14</v>
      </c>
      <c r="Q259">
        <v>2</v>
      </c>
      <c r="R259">
        <v>225</v>
      </c>
      <c r="S259">
        <v>0</v>
      </c>
      <c r="T259">
        <v>225</v>
      </c>
      <c r="U259" s="1">
        <v>0</v>
      </c>
      <c r="V259">
        <v>0</v>
      </c>
      <c r="W259">
        <v>0</v>
      </c>
      <c r="X259">
        <v>0</v>
      </c>
      <c r="Y259" s="9">
        <v>4.180645161290322</v>
      </c>
      <c r="AA259" t="str">
        <f aca="true" t="shared" si="17" ref="AA259:AA322">IF(E259="",D259,IF(D259="",E259,CONCATENATE(D259,"/",E259)))</f>
        <v>7</v>
      </c>
      <c r="AB259" t="str">
        <f aca="true" t="shared" si="18" ref="AB259:AB322">IF(I259="",H259,IF(H259="",CONCATENATE(I259,"*"),CONCATENATE(H259,"/",I259,"*")))</f>
        <v>21</v>
      </c>
      <c r="AC259">
        <f t="shared" si="15"/>
        <v>26</v>
      </c>
      <c r="AD259" t="b">
        <f t="shared" si="16"/>
        <v>1</v>
      </c>
    </row>
    <row r="260" spans="1:30" ht="15">
      <c r="A260" t="s">
        <v>96</v>
      </c>
      <c r="C260" t="str">
        <f>VLOOKUP(A260,'[1]TBL-Rosters (16).csv'!$A$2:$E$2007,5,FALSE)</f>
        <v>LVG</v>
      </c>
      <c r="D260" s="10" t="s">
        <v>54</v>
      </c>
      <c r="E260" s="10" t="s">
        <v>1</v>
      </c>
      <c r="F260" s="10" t="s">
        <v>97</v>
      </c>
      <c r="G260" s="10" t="s">
        <v>65</v>
      </c>
      <c r="H260" s="10" t="s">
        <v>70</v>
      </c>
      <c r="I260" s="10" t="s">
        <v>1</v>
      </c>
      <c r="J260">
        <v>7</v>
      </c>
      <c r="K260">
        <v>7</v>
      </c>
      <c r="L260" s="1">
        <v>27.666666666666664</v>
      </c>
      <c r="M260">
        <v>18</v>
      </c>
      <c r="N260">
        <v>33</v>
      </c>
      <c r="O260">
        <v>3</v>
      </c>
      <c r="P260">
        <v>12</v>
      </c>
      <c r="Q260">
        <v>2</v>
      </c>
      <c r="R260">
        <v>127</v>
      </c>
      <c r="S260">
        <v>0</v>
      </c>
      <c r="T260">
        <v>127</v>
      </c>
      <c r="U260" s="1">
        <v>0</v>
      </c>
      <c r="V260">
        <v>0</v>
      </c>
      <c r="W260">
        <v>0</v>
      </c>
      <c r="X260">
        <v>0</v>
      </c>
      <c r="Y260" s="9">
        <v>5.855421686746989</v>
      </c>
      <c r="AA260" t="str">
        <f t="shared" si="17"/>
        <v>1</v>
      </c>
      <c r="AB260" t="str">
        <f t="shared" si="18"/>
        <v>23</v>
      </c>
      <c r="AC260">
        <f aca="true" t="shared" si="19" ref="AC260:AC323">IF(C260=C261,AC261+K260,K260)</f>
        <v>15</v>
      </c>
      <c r="AD260" t="b">
        <f aca="true" t="shared" si="20" ref="AD260:AD323">C260=C259</f>
        <v>1</v>
      </c>
    </row>
    <row r="261" spans="1:30" ht="15">
      <c r="A261" t="s">
        <v>195</v>
      </c>
      <c r="B261" t="s">
        <v>184</v>
      </c>
      <c r="C261" t="str">
        <f>VLOOKUP(A261,'[1]TBL-Rosters (16).csv'!$A$2:$E$2007,5,FALSE)</f>
        <v>LVG</v>
      </c>
      <c r="D261" s="10" t="s">
        <v>27</v>
      </c>
      <c r="E261" s="10" t="s">
        <v>1</v>
      </c>
      <c r="F261" s="10" t="s">
        <v>169</v>
      </c>
      <c r="G261" s="10">
        <v>-13</v>
      </c>
      <c r="H261" s="10" t="s">
        <v>12</v>
      </c>
      <c r="I261" s="10" t="s">
        <v>30</v>
      </c>
      <c r="J261">
        <v>14</v>
      </c>
      <c r="K261">
        <v>7</v>
      </c>
      <c r="L261" s="1">
        <v>45.66666666666668</v>
      </c>
      <c r="M261">
        <v>25</v>
      </c>
      <c r="N261">
        <v>48</v>
      </c>
      <c r="O261">
        <v>7</v>
      </c>
      <c r="P261">
        <v>15</v>
      </c>
      <c r="Q261">
        <v>0</v>
      </c>
      <c r="R261">
        <v>196</v>
      </c>
      <c r="S261">
        <v>0</v>
      </c>
      <c r="T261">
        <v>196</v>
      </c>
      <c r="U261" s="1">
        <v>11.666666666666664</v>
      </c>
      <c r="V261">
        <v>4</v>
      </c>
      <c r="W261">
        <v>8</v>
      </c>
      <c r="X261">
        <v>49</v>
      </c>
      <c r="Y261" s="9">
        <v>4.9270072992700715</v>
      </c>
      <c r="AA261" t="str">
        <f t="shared" si="17"/>
        <v>5</v>
      </c>
      <c r="AB261" t="str">
        <f t="shared" si="18"/>
        <v>24/9*</v>
      </c>
      <c r="AC261">
        <f t="shared" si="19"/>
        <v>8</v>
      </c>
      <c r="AD261" t="b">
        <f t="shared" si="20"/>
        <v>1</v>
      </c>
    </row>
    <row r="262" spans="1:30" ht="15">
      <c r="A262" t="s">
        <v>374</v>
      </c>
      <c r="B262" t="s">
        <v>371</v>
      </c>
      <c r="C262" t="str">
        <f>VLOOKUP(A262,'[1]TBL-Rosters (16).csv'!$A$2:$E$2007,5,FALSE)</f>
        <v>LVG</v>
      </c>
      <c r="D262" s="10" t="s">
        <v>1</v>
      </c>
      <c r="E262" s="10" t="s">
        <v>72</v>
      </c>
      <c r="F262" s="10">
        <v>-34</v>
      </c>
      <c r="G262" s="10" t="s">
        <v>63</v>
      </c>
      <c r="H262" s="10" t="s">
        <v>30</v>
      </c>
      <c r="I262" s="10" t="s">
        <v>4</v>
      </c>
      <c r="J262">
        <v>65</v>
      </c>
      <c r="K262">
        <v>1</v>
      </c>
      <c r="L262" s="1">
        <v>66.66666666666667</v>
      </c>
      <c r="M262">
        <v>35</v>
      </c>
      <c r="N262">
        <v>64</v>
      </c>
      <c r="O262">
        <v>6</v>
      </c>
      <c r="P262">
        <v>32</v>
      </c>
      <c r="Q262">
        <v>0</v>
      </c>
      <c r="R262">
        <v>297</v>
      </c>
      <c r="S262">
        <v>297</v>
      </c>
      <c r="T262">
        <v>0</v>
      </c>
      <c r="U262" s="1">
        <v>65.33333333333331</v>
      </c>
      <c r="V262">
        <v>34</v>
      </c>
      <c r="W262">
        <v>62</v>
      </c>
      <c r="X262">
        <v>290</v>
      </c>
      <c r="Y262" s="9">
        <v>4.725</v>
      </c>
      <c r="AA262" t="str">
        <f t="shared" si="17"/>
        <v>8*</v>
      </c>
      <c r="AB262" t="str">
        <f t="shared" si="18"/>
        <v>9/7*</v>
      </c>
      <c r="AC262">
        <f t="shared" si="19"/>
        <v>1</v>
      </c>
      <c r="AD262" t="b">
        <f t="shared" si="20"/>
        <v>1</v>
      </c>
    </row>
    <row r="263" spans="1:30" ht="15">
      <c r="A263" t="s">
        <v>514</v>
      </c>
      <c r="B263" t="s">
        <v>515</v>
      </c>
      <c r="C263" t="str">
        <f>VLOOKUP(A263,'[1]TBL-Rosters (16).csv'!$A$2:$E$2007,5,FALSE)</f>
        <v>LVG</v>
      </c>
      <c r="D263" s="10" t="s">
        <v>1</v>
      </c>
      <c r="E263" s="10" t="s">
        <v>45</v>
      </c>
      <c r="F263" s="10">
        <v>-44</v>
      </c>
      <c r="G263" s="10">
        <v>-33</v>
      </c>
      <c r="H263" s="10" t="s">
        <v>1</v>
      </c>
      <c r="I263" s="10" t="s">
        <v>38</v>
      </c>
      <c r="J263">
        <v>28</v>
      </c>
      <c r="K263">
        <v>0</v>
      </c>
      <c r="L263" s="1">
        <v>36.66666666666668</v>
      </c>
      <c r="M263">
        <v>21</v>
      </c>
      <c r="N263">
        <v>27</v>
      </c>
      <c r="O263">
        <v>8</v>
      </c>
      <c r="P263">
        <v>19</v>
      </c>
      <c r="Q263">
        <v>1</v>
      </c>
      <c r="R263">
        <v>156</v>
      </c>
      <c r="S263">
        <v>156</v>
      </c>
      <c r="T263">
        <v>0</v>
      </c>
      <c r="U263" s="1">
        <v>36.66666666666668</v>
      </c>
      <c r="V263">
        <v>21</v>
      </c>
      <c r="W263">
        <v>27</v>
      </c>
      <c r="X263">
        <v>156</v>
      </c>
      <c r="Y263" s="9">
        <v>5.1545454545454525</v>
      </c>
      <c r="AA263" t="str">
        <f t="shared" si="17"/>
        <v>12*</v>
      </c>
      <c r="AB263" t="str">
        <f t="shared" si="18"/>
        <v>8*</v>
      </c>
      <c r="AC263">
        <f t="shared" si="19"/>
        <v>0</v>
      </c>
      <c r="AD263" t="b">
        <f t="shared" si="20"/>
        <v>1</v>
      </c>
    </row>
    <row r="264" spans="1:30" ht="15">
      <c r="A264" t="s">
        <v>666</v>
      </c>
      <c r="B264" t="s">
        <v>655</v>
      </c>
      <c r="C264" t="str">
        <f>VLOOKUP(A264,'[1]TBL-Rosters (16).csv'!$A$2:$E$2007,5,FALSE)</f>
        <v>LVG</v>
      </c>
      <c r="D264" s="10" t="s">
        <v>1</v>
      </c>
      <c r="E264" s="10" t="s">
        <v>124</v>
      </c>
      <c r="F264" s="10">
        <v>-15</v>
      </c>
      <c r="G264" s="10">
        <v>-45</v>
      </c>
      <c r="H264" s="10" t="s">
        <v>1</v>
      </c>
      <c r="I264" s="10" t="s">
        <v>4</v>
      </c>
      <c r="J264">
        <v>31</v>
      </c>
      <c r="K264">
        <v>0</v>
      </c>
      <c r="L264" s="1">
        <v>36</v>
      </c>
      <c r="M264">
        <v>27</v>
      </c>
      <c r="N264">
        <v>39</v>
      </c>
      <c r="O264">
        <v>10</v>
      </c>
      <c r="P264">
        <v>15</v>
      </c>
      <c r="Q264">
        <v>0</v>
      </c>
      <c r="R264">
        <v>165</v>
      </c>
      <c r="S264">
        <v>165</v>
      </c>
      <c r="T264">
        <v>0</v>
      </c>
      <c r="U264" s="1">
        <v>36</v>
      </c>
      <c r="V264">
        <v>27</v>
      </c>
      <c r="W264">
        <v>39</v>
      </c>
      <c r="X264">
        <v>165</v>
      </c>
      <c r="Y264" s="9">
        <v>6.75</v>
      </c>
      <c r="AA264" t="str">
        <f t="shared" si="17"/>
        <v>2*</v>
      </c>
      <c r="AB264" t="str">
        <f t="shared" si="18"/>
        <v>7*</v>
      </c>
      <c r="AC264">
        <f t="shared" si="19"/>
        <v>0</v>
      </c>
      <c r="AD264" t="b">
        <f t="shared" si="20"/>
        <v>1</v>
      </c>
    </row>
    <row r="265" spans="1:30" ht="15">
      <c r="A265" t="s">
        <v>98</v>
      </c>
      <c r="C265" t="str">
        <f>VLOOKUP(A265,'[1]TBL-Rosters (16).csv'!$A$2:$E$2007,5,FALSE)</f>
        <v>LVG</v>
      </c>
      <c r="D265" s="10" t="s">
        <v>1</v>
      </c>
      <c r="E265" s="10" t="s">
        <v>99</v>
      </c>
      <c r="F265" s="10">
        <v>-35</v>
      </c>
      <c r="G265" s="10" t="s">
        <v>97</v>
      </c>
      <c r="H265" s="10" t="s">
        <v>1</v>
      </c>
      <c r="I265" s="10" t="s">
        <v>4</v>
      </c>
      <c r="J265">
        <v>13</v>
      </c>
      <c r="K265">
        <v>0</v>
      </c>
      <c r="L265" s="1">
        <v>13.666666666666664</v>
      </c>
      <c r="M265">
        <v>10</v>
      </c>
      <c r="N265">
        <v>14</v>
      </c>
      <c r="O265">
        <v>2</v>
      </c>
      <c r="P265">
        <v>7</v>
      </c>
      <c r="Q265">
        <v>0</v>
      </c>
      <c r="R265">
        <v>64</v>
      </c>
      <c r="S265">
        <v>64</v>
      </c>
      <c r="T265">
        <v>0</v>
      </c>
      <c r="U265" s="1">
        <v>13.666666666666664</v>
      </c>
      <c r="V265">
        <v>10</v>
      </c>
      <c r="W265">
        <v>14</v>
      </c>
      <c r="X265">
        <v>64</v>
      </c>
      <c r="Y265" s="9">
        <v>6.585365853658538</v>
      </c>
      <c r="AA265" t="str">
        <f t="shared" si="17"/>
        <v>3*</v>
      </c>
      <c r="AB265" t="str">
        <f t="shared" si="18"/>
        <v>7*</v>
      </c>
      <c r="AC265">
        <f t="shared" si="19"/>
        <v>0</v>
      </c>
      <c r="AD265" t="b">
        <f t="shared" si="20"/>
        <v>1</v>
      </c>
    </row>
    <row r="266" spans="1:30" ht="15">
      <c r="A266" t="s">
        <v>100</v>
      </c>
      <c r="C266" t="str">
        <f>VLOOKUP(A266,'[1]TBL-Rosters (16).csv'!$A$2:$E$2007,5,FALSE)</f>
        <v>LVG</v>
      </c>
      <c r="D266" s="10" t="s">
        <v>1</v>
      </c>
      <c r="E266" s="10" t="s">
        <v>90</v>
      </c>
      <c r="F266" s="10">
        <v>-62</v>
      </c>
      <c r="G266" s="10" t="s">
        <v>17</v>
      </c>
      <c r="H266" s="10" t="s">
        <v>1</v>
      </c>
      <c r="I266" s="10" t="s">
        <v>8</v>
      </c>
      <c r="J266">
        <v>22</v>
      </c>
      <c r="K266">
        <v>0</v>
      </c>
      <c r="L266" s="1">
        <v>18.33333333333334</v>
      </c>
      <c r="M266">
        <v>12</v>
      </c>
      <c r="N266">
        <v>17</v>
      </c>
      <c r="O266">
        <v>2</v>
      </c>
      <c r="P266">
        <v>14</v>
      </c>
      <c r="Q266">
        <v>0</v>
      </c>
      <c r="R266">
        <v>82</v>
      </c>
      <c r="S266">
        <v>82</v>
      </c>
      <c r="T266">
        <v>0</v>
      </c>
      <c r="U266" s="1">
        <v>18.33333333333334</v>
      </c>
      <c r="V266">
        <v>12</v>
      </c>
      <c r="W266">
        <v>17</v>
      </c>
      <c r="X266">
        <v>82</v>
      </c>
      <c r="Y266" s="9">
        <v>5.890909090909089</v>
      </c>
      <c r="AA266" t="str">
        <f t="shared" si="17"/>
        <v>6*</v>
      </c>
      <c r="AB266" t="str">
        <f t="shared" si="18"/>
        <v>6*</v>
      </c>
      <c r="AC266">
        <f t="shared" si="19"/>
        <v>0</v>
      </c>
      <c r="AD266" t="b">
        <f t="shared" si="20"/>
        <v>1</v>
      </c>
    </row>
    <row r="267" spans="1:30" ht="15">
      <c r="A267" t="s">
        <v>101</v>
      </c>
      <c r="C267" t="str">
        <f>VLOOKUP(A267,'[1]TBL-Rosters (16).csv'!$A$2:$E$2007,5,FALSE)</f>
        <v>LVG</v>
      </c>
      <c r="D267" s="10" t="s">
        <v>1</v>
      </c>
      <c r="E267" s="10" t="s">
        <v>99</v>
      </c>
      <c r="F267" s="10" t="s">
        <v>102</v>
      </c>
      <c r="G267" s="10" t="s">
        <v>103</v>
      </c>
      <c r="H267" s="10" t="s">
        <v>1</v>
      </c>
      <c r="I267" s="10" t="s">
        <v>8</v>
      </c>
      <c r="J267">
        <v>18</v>
      </c>
      <c r="K267">
        <v>0</v>
      </c>
      <c r="L267" s="1">
        <v>18.666666666666664</v>
      </c>
      <c r="M267">
        <v>11</v>
      </c>
      <c r="N267">
        <v>20</v>
      </c>
      <c r="O267">
        <v>1</v>
      </c>
      <c r="P267">
        <v>4</v>
      </c>
      <c r="Q267">
        <v>1</v>
      </c>
      <c r="R267">
        <v>78</v>
      </c>
      <c r="S267">
        <v>78</v>
      </c>
      <c r="T267">
        <v>0</v>
      </c>
      <c r="U267" s="1">
        <v>18.666666666666664</v>
      </c>
      <c r="V267">
        <v>11</v>
      </c>
      <c r="W267">
        <v>20</v>
      </c>
      <c r="X267">
        <v>78</v>
      </c>
      <c r="Y267" s="9">
        <v>5.303571428571429</v>
      </c>
      <c r="AA267" t="str">
        <f t="shared" si="17"/>
        <v>3*</v>
      </c>
      <c r="AB267" t="str">
        <f t="shared" si="18"/>
        <v>6*</v>
      </c>
      <c r="AC267">
        <f t="shared" si="19"/>
        <v>0</v>
      </c>
      <c r="AD267" t="b">
        <f t="shared" si="20"/>
        <v>1</v>
      </c>
    </row>
    <row r="268" spans="1:30" ht="15">
      <c r="A268" t="s">
        <v>591</v>
      </c>
      <c r="B268" t="s">
        <v>584</v>
      </c>
      <c r="C268" t="str">
        <f>VLOOKUP(A268,'[1]TBL-Rosters (16).csv'!$A$2:$E$2007,5,FALSE)</f>
        <v>LVG</v>
      </c>
      <c r="D268" s="10" t="s">
        <v>1</v>
      </c>
      <c r="E268" s="10" t="s">
        <v>75</v>
      </c>
      <c r="F268" s="10" t="s">
        <v>7</v>
      </c>
      <c r="G268" s="10">
        <v>-13</v>
      </c>
      <c r="H268" s="10" t="s">
        <v>1</v>
      </c>
      <c r="I268" s="10" t="s">
        <v>27</v>
      </c>
      <c r="J268">
        <v>78</v>
      </c>
      <c r="K268">
        <v>0</v>
      </c>
      <c r="L268" s="1">
        <v>59.66666666666668</v>
      </c>
      <c r="M268">
        <v>24</v>
      </c>
      <c r="N268">
        <v>51</v>
      </c>
      <c r="O268">
        <v>9</v>
      </c>
      <c r="P268">
        <v>23</v>
      </c>
      <c r="Q268">
        <v>5</v>
      </c>
      <c r="R268">
        <v>255</v>
      </c>
      <c r="S268">
        <v>0</v>
      </c>
      <c r="T268">
        <v>255</v>
      </c>
      <c r="U268" s="1">
        <v>59.66666666666668</v>
      </c>
      <c r="V268">
        <v>24</v>
      </c>
      <c r="W268">
        <v>51</v>
      </c>
      <c r="X268">
        <v>255</v>
      </c>
      <c r="Y268" s="9">
        <v>3.6201117318435747</v>
      </c>
      <c r="AA268" t="str">
        <f t="shared" si="17"/>
        <v>11*</v>
      </c>
      <c r="AB268" t="str">
        <f t="shared" si="18"/>
        <v>5*</v>
      </c>
      <c r="AC268">
        <f t="shared" si="19"/>
        <v>0</v>
      </c>
      <c r="AD268" t="b">
        <f t="shared" si="20"/>
        <v>1</v>
      </c>
    </row>
    <row r="269" spans="1:30" ht="15">
      <c r="A269" t="s">
        <v>104</v>
      </c>
      <c r="C269" t="str">
        <f>VLOOKUP(A269,'[1]TBL-Rosters (16).csv'!$A$2:$E$2007,5,FALSE)</f>
        <v>LVG</v>
      </c>
      <c r="D269" s="10" t="s">
        <v>1</v>
      </c>
      <c r="E269" s="10" t="s">
        <v>2</v>
      </c>
      <c r="F269" s="10">
        <v>-62</v>
      </c>
      <c r="G269" s="10" t="s">
        <v>3</v>
      </c>
      <c r="H269" s="10" t="s">
        <v>1</v>
      </c>
      <c r="I269" s="10" t="s">
        <v>4</v>
      </c>
      <c r="J269">
        <v>9</v>
      </c>
      <c r="K269">
        <v>0</v>
      </c>
      <c r="L269" s="1">
        <v>8</v>
      </c>
      <c r="M269">
        <v>6</v>
      </c>
      <c r="N269">
        <v>12</v>
      </c>
      <c r="O269">
        <v>0</v>
      </c>
      <c r="P269">
        <v>7</v>
      </c>
      <c r="Q269">
        <v>0</v>
      </c>
      <c r="R269">
        <v>46</v>
      </c>
      <c r="S269">
        <v>46</v>
      </c>
      <c r="T269">
        <v>0</v>
      </c>
      <c r="U269" s="1">
        <v>8</v>
      </c>
      <c r="V269">
        <v>6</v>
      </c>
      <c r="W269">
        <v>12</v>
      </c>
      <c r="X269">
        <v>46</v>
      </c>
      <c r="Y269" s="9">
        <v>6.75</v>
      </c>
      <c r="AA269" t="str">
        <f t="shared" si="17"/>
        <v>1*</v>
      </c>
      <c r="AB269" t="str">
        <f t="shared" si="18"/>
        <v>7*</v>
      </c>
      <c r="AC269">
        <f t="shared" si="19"/>
        <v>0</v>
      </c>
      <c r="AD269" t="b">
        <f t="shared" si="20"/>
        <v>1</v>
      </c>
    </row>
    <row r="270" spans="1:30" ht="15">
      <c r="A270" t="s">
        <v>354</v>
      </c>
      <c r="B270" t="s">
        <v>353</v>
      </c>
      <c r="C270" t="str">
        <f>VLOOKUP(A270,'[1]TBL-Rosters (16).csv'!$A$2:$E$2007,5,FALSE)</f>
        <v>LVG</v>
      </c>
      <c r="D270" s="10" t="s">
        <v>1</v>
      </c>
      <c r="E270" s="10" t="s">
        <v>95</v>
      </c>
      <c r="F270" s="10">
        <v>-62</v>
      </c>
      <c r="G270" s="10" t="s">
        <v>7</v>
      </c>
      <c r="H270" s="10" t="s">
        <v>1</v>
      </c>
      <c r="I270" s="10" t="s">
        <v>8</v>
      </c>
      <c r="J270">
        <v>52</v>
      </c>
      <c r="K270">
        <v>0</v>
      </c>
      <c r="L270" s="1">
        <v>45.333333333333336</v>
      </c>
      <c r="M270">
        <v>30</v>
      </c>
      <c r="N270">
        <v>34</v>
      </c>
      <c r="O270">
        <v>6</v>
      </c>
      <c r="P270">
        <v>35</v>
      </c>
      <c r="Q270">
        <v>1</v>
      </c>
      <c r="R270">
        <v>210</v>
      </c>
      <c r="S270">
        <v>210</v>
      </c>
      <c r="T270">
        <v>0</v>
      </c>
      <c r="U270" s="1">
        <v>45.333333333333336</v>
      </c>
      <c r="V270">
        <v>30</v>
      </c>
      <c r="W270">
        <v>34</v>
      </c>
      <c r="X270">
        <v>210</v>
      </c>
      <c r="Y270" s="9">
        <v>5.955882352941176</v>
      </c>
      <c r="AA270" t="str">
        <f t="shared" si="17"/>
        <v>9*</v>
      </c>
      <c r="AB270" t="str">
        <f t="shared" si="18"/>
        <v>6*</v>
      </c>
      <c r="AC270">
        <f t="shared" si="19"/>
        <v>0</v>
      </c>
      <c r="AD270" t="b">
        <f t="shared" si="20"/>
        <v>1</v>
      </c>
    </row>
    <row r="271" spans="1:30" ht="15">
      <c r="A271" t="s">
        <v>540</v>
      </c>
      <c r="B271" t="s">
        <v>532</v>
      </c>
      <c r="C271" t="str">
        <f>VLOOKUP(A271,'[1]TBL-Rosters (16).csv'!$A$2:$E$2007,5,FALSE)</f>
        <v>LVG</v>
      </c>
      <c r="D271" s="10" t="s">
        <v>1</v>
      </c>
      <c r="E271" s="10" t="s">
        <v>2</v>
      </c>
      <c r="F271" s="10">
        <v>-24</v>
      </c>
      <c r="G271" s="10">
        <v>-15</v>
      </c>
      <c r="H271" s="10" t="s">
        <v>1</v>
      </c>
      <c r="I271" s="10" t="s">
        <v>8</v>
      </c>
      <c r="J271">
        <v>12</v>
      </c>
      <c r="K271">
        <v>0</v>
      </c>
      <c r="L271" s="1">
        <v>9</v>
      </c>
      <c r="M271">
        <v>8</v>
      </c>
      <c r="N271">
        <v>15</v>
      </c>
      <c r="O271">
        <v>2</v>
      </c>
      <c r="P271">
        <v>5</v>
      </c>
      <c r="Q271">
        <v>0</v>
      </c>
      <c r="R271">
        <v>51</v>
      </c>
      <c r="S271">
        <v>51</v>
      </c>
      <c r="T271">
        <v>0</v>
      </c>
      <c r="U271" s="1">
        <v>9</v>
      </c>
      <c r="V271">
        <v>8</v>
      </c>
      <c r="W271">
        <v>15</v>
      </c>
      <c r="X271">
        <v>51</v>
      </c>
      <c r="Y271" s="9">
        <v>8</v>
      </c>
      <c r="AA271" t="str">
        <f t="shared" si="17"/>
        <v>1*</v>
      </c>
      <c r="AB271" t="str">
        <f t="shared" si="18"/>
        <v>6*</v>
      </c>
      <c r="AC271">
        <f t="shared" si="19"/>
        <v>0</v>
      </c>
      <c r="AD271" t="b">
        <f t="shared" si="20"/>
        <v>1</v>
      </c>
    </row>
    <row r="272" spans="1:30" ht="15">
      <c r="A272" t="s">
        <v>213</v>
      </c>
      <c r="B272" t="s">
        <v>205</v>
      </c>
      <c r="C272" t="str">
        <f>VLOOKUP(A272,'[1]TBL-Rosters (16).csv'!$A$2:$E$2007,5,FALSE)</f>
        <v>LVG</v>
      </c>
      <c r="D272" s="10" t="s">
        <v>1</v>
      </c>
      <c r="E272" s="10" t="s">
        <v>6</v>
      </c>
      <c r="F272" s="10" t="s">
        <v>43</v>
      </c>
      <c r="G272" s="10" t="s">
        <v>88</v>
      </c>
      <c r="H272" s="10" t="s">
        <v>1</v>
      </c>
      <c r="I272" s="10" t="s">
        <v>8</v>
      </c>
      <c r="J272">
        <v>46</v>
      </c>
      <c r="K272">
        <v>0</v>
      </c>
      <c r="L272" s="1">
        <v>43.333333333333336</v>
      </c>
      <c r="M272">
        <v>19</v>
      </c>
      <c r="N272">
        <v>49</v>
      </c>
      <c r="O272">
        <v>4</v>
      </c>
      <c r="P272">
        <v>6</v>
      </c>
      <c r="Q272">
        <v>1</v>
      </c>
      <c r="R272">
        <v>181</v>
      </c>
      <c r="S272">
        <v>0</v>
      </c>
      <c r="T272">
        <v>181</v>
      </c>
      <c r="U272" s="1">
        <v>43.333333333333336</v>
      </c>
      <c r="V272">
        <v>19</v>
      </c>
      <c r="W272">
        <v>49</v>
      </c>
      <c r="X272">
        <v>181</v>
      </c>
      <c r="Y272" s="9">
        <v>3.946153846153846</v>
      </c>
      <c r="AA272" t="str">
        <f t="shared" si="17"/>
        <v>5*</v>
      </c>
      <c r="AB272" t="str">
        <f t="shared" si="18"/>
        <v>6*</v>
      </c>
      <c r="AC272">
        <f t="shared" si="19"/>
        <v>0</v>
      </c>
      <c r="AD272" t="b">
        <f t="shared" si="20"/>
        <v>1</v>
      </c>
    </row>
    <row r="273" spans="1:30" ht="15">
      <c r="A273" t="s">
        <v>658</v>
      </c>
      <c r="B273" t="s">
        <v>655</v>
      </c>
      <c r="C273" t="str">
        <f>VLOOKUP(A273,'[1]TBL-Rosters (16).csv'!$A$2:$E$2007,5,FALSE)</f>
        <v>LVG</v>
      </c>
      <c r="D273" s="10" t="s">
        <v>1</v>
      </c>
      <c r="E273" s="10" t="s">
        <v>2</v>
      </c>
      <c r="F273" s="10">
        <v>-62</v>
      </c>
      <c r="G273" s="10" t="s">
        <v>3</v>
      </c>
      <c r="H273" s="10" t="s">
        <v>1</v>
      </c>
      <c r="I273" s="10" t="s">
        <v>30</v>
      </c>
      <c r="J273">
        <v>1</v>
      </c>
      <c r="K273">
        <v>0</v>
      </c>
      <c r="L273" s="1">
        <v>1</v>
      </c>
      <c r="M273">
        <v>1</v>
      </c>
      <c r="N273">
        <v>2</v>
      </c>
      <c r="O273">
        <v>0</v>
      </c>
      <c r="P273">
        <v>2</v>
      </c>
      <c r="Q273">
        <v>0</v>
      </c>
      <c r="R273">
        <v>7</v>
      </c>
      <c r="S273">
        <v>7</v>
      </c>
      <c r="T273">
        <v>0</v>
      </c>
      <c r="U273" s="1">
        <v>1</v>
      </c>
      <c r="V273">
        <v>1</v>
      </c>
      <c r="W273">
        <v>2</v>
      </c>
      <c r="X273">
        <v>7</v>
      </c>
      <c r="Y273" s="9">
        <v>9</v>
      </c>
      <c r="AA273" t="str">
        <f t="shared" si="17"/>
        <v>1*</v>
      </c>
      <c r="AB273" t="str">
        <f t="shared" si="18"/>
        <v>9*</v>
      </c>
      <c r="AC273">
        <f t="shared" si="19"/>
        <v>0</v>
      </c>
      <c r="AD273" t="b">
        <f t="shared" si="20"/>
        <v>1</v>
      </c>
    </row>
    <row r="274" spans="1:30" ht="15">
      <c r="A274" t="s">
        <v>311</v>
      </c>
      <c r="B274" t="s">
        <v>301</v>
      </c>
      <c r="C274" t="str">
        <f>VLOOKUP(A274,'[1]TBL-Rosters (16).csv'!$A$2:$E$2007,5,FALSE)</f>
        <v>LVG</v>
      </c>
      <c r="D274" s="10" t="s">
        <v>1</v>
      </c>
      <c r="E274" s="10" t="s">
        <v>75</v>
      </c>
      <c r="F274" s="10" t="s">
        <v>169</v>
      </c>
      <c r="G274" s="10" t="s">
        <v>46</v>
      </c>
      <c r="H274" s="10" t="s">
        <v>1</v>
      </c>
      <c r="I274" s="10" t="s">
        <v>8</v>
      </c>
      <c r="J274">
        <v>47</v>
      </c>
      <c r="K274">
        <v>0</v>
      </c>
      <c r="L274" s="1">
        <v>47</v>
      </c>
      <c r="M274">
        <v>23</v>
      </c>
      <c r="N274">
        <v>34</v>
      </c>
      <c r="O274">
        <v>6</v>
      </c>
      <c r="P274">
        <v>18</v>
      </c>
      <c r="Q274">
        <v>3</v>
      </c>
      <c r="R274">
        <v>195</v>
      </c>
      <c r="S274">
        <v>0</v>
      </c>
      <c r="T274">
        <v>195</v>
      </c>
      <c r="U274" s="1">
        <v>47</v>
      </c>
      <c r="V274">
        <v>23</v>
      </c>
      <c r="W274">
        <v>34</v>
      </c>
      <c r="X274">
        <v>195</v>
      </c>
      <c r="Y274" s="9">
        <v>4.404255319148936</v>
      </c>
      <c r="AA274" t="str">
        <f t="shared" si="17"/>
        <v>11*</v>
      </c>
      <c r="AB274" t="str">
        <f t="shared" si="18"/>
        <v>6*</v>
      </c>
      <c r="AC274">
        <f t="shared" si="19"/>
        <v>0</v>
      </c>
      <c r="AD274" t="b">
        <f t="shared" si="20"/>
        <v>1</v>
      </c>
    </row>
    <row r="275" spans="1:30" ht="15">
      <c r="A275" t="s">
        <v>105</v>
      </c>
      <c r="C275" t="str">
        <f>VLOOKUP(A275,'[1]TBL-Rosters (16).csv'!$A$2:$E$2007,5,FALSE)</f>
        <v>LVG</v>
      </c>
      <c r="D275" s="10" t="s">
        <v>1</v>
      </c>
      <c r="E275" s="10" t="s">
        <v>106</v>
      </c>
      <c r="F275" s="10" t="s">
        <v>3</v>
      </c>
      <c r="G275" s="10" t="s">
        <v>3</v>
      </c>
      <c r="H275" s="10" t="s">
        <v>1</v>
      </c>
      <c r="I275" s="10" t="s">
        <v>4</v>
      </c>
      <c r="J275">
        <v>7</v>
      </c>
      <c r="K275">
        <v>0</v>
      </c>
      <c r="L275" s="1">
        <v>7.666666666666667</v>
      </c>
      <c r="M275">
        <v>1</v>
      </c>
      <c r="N275">
        <v>10</v>
      </c>
      <c r="O275">
        <v>0</v>
      </c>
      <c r="P275">
        <v>0</v>
      </c>
      <c r="Q275">
        <v>0</v>
      </c>
      <c r="R275">
        <v>33</v>
      </c>
      <c r="S275">
        <v>33</v>
      </c>
      <c r="T275">
        <v>0</v>
      </c>
      <c r="U275" s="1">
        <v>7.666666666666667</v>
      </c>
      <c r="V275">
        <v>1</v>
      </c>
      <c r="W275">
        <v>10</v>
      </c>
      <c r="X275">
        <v>33</v>
      </c>
      <c r="Y275" s="9">
        <v>1.1739130434782608</v>
      </c>
      <c r="AA275" t="str">
        <f t="shared" si="17"/>
        <v>7*</v>
      </c>
      <c r="AB275" t="str">
        <f t="shared" si="18"/>
        <v>7*</v>
      </c>
      <c r="AC275">
        <f t="shared" si="19"/>
        <v>0</v>
      </c>
      <c r="AD275" t="b">
        <f t="shared" si="20"/>
        <v>1</v>
      </c>
    </row>
    <row r="276" spans="1:30" ht="15">
      <c r="A276" t="s">
        <v>455</v>
      </c>
      <c r="B276" t="s">
        <v>444</v>
      </c>
      <c r="C276" t="str">
        <f>VLOOKUP(A276,'[1]TBL-Rosters (16).csv'!$A$2:$E$2007,5,FALSE)</f>
        <v>MAR</v>
      </c>
      <c r="D276" s="10" t="s">
        <v>56</v>
      </c>
      <c r="E276" s="10" t="s">
        <v>1</v>
      </c>
      <c r="F276" s="10" t="s">
        <v>88</v>
      </c>
      <c r="G276" s="10" t="s">
        <v>34</v>
      </c>
      <c r="H276" s="10" t="s">
        <v>35</v>
      </c>
      <c r="I276" s="10" t="s">
        <v>1</v>
      </c>
      <c r="J276">
        <v>33</v>
      </c>
      <c r="K276">
        <v>33</v>
      </c>
      <c r="L276" s="1">
        <v>205.66666666666663</v>
      </c>
      <c r="M276">
        <v>73</v>
      </c>
      <c r="N276">
        <v>171</v>
      </c>
      <c r="O276">
        <v>21</v>
      </c>
      <c r="P276">
        <v>50</v>
      </c>
      <c r="Q276">
        <v>2</v>
      </c>
      <c r="R276">
        <v>837</v>
      </c>
      <c r="S276">
        <v>0</v>
      </c>
      <c r="T276">
        <v>837</v>
      </c>
      <c r="U276" s="1">
        <v>0</v>
      </c>
      <c r="V276">
        <v>0</v>
      </c>
      <c r="W276">
        <v>0</v>
      </c>
      <c r="X276">
        <v>0</v>
      </c>
      <c r="Y276" s="9">
        <v>3.1944894651539713</v>
      </c>
      <c r="AA276" t="str">
        <f t="shared" si="17"/>
        <v>12</v>
      </c>
      <c r="AB276" t="str">
        <f t="shared" si="18"/>
        <v>25</v>
      </c>
      <c r="AC276">
        <f t="shared" si="19"/>
        <v>172</v>
      </c>
      <c r="AD276" t="b">
        <f t="shared" si="20"/>
        <v>0</v>
      </c>
    </row>
    <row r="277" spans="1:30" ht="15">
      <c r="A277" t="s">
        <v>296</v>
      </c>
      <c r="B277" t="s">
        <v>283</v>
      </c>
      <c r="C277" t="str">
        <f>VLOOKUP(A277,'[1]TBL-Rosters (16).csv'!$A$2:$E$2007,5,FALSE)</f>
        <v>MAR</v>
      </c>
      <c r="D277" s="10" t="s">
        <v>56</v>
      </c>
      <c r="E277" s="10" t="s">
        <v>1</v>
      </c>
      <c r="F277" s="10">
        <v>-23</v>
      </c>
      <c r="G277" s="10" t="s">
        <v>22</v>
      </c>
      <c r="H277" s="10" t="s">
        <v>19</v>
      </c>
      <c r="I277" s="10" t="s">
        <v>1</v>
      </c>
      <c r="J277">
        <v>32</v>
      </c>
      <c r="K277">
        <v>32</v>
      </c>
      <c r="L277" s="1">
        <v>165.66666666666663</v>
      </c>
      <c r="M277">
        <v>72</v>
      </c>
      <c r="N277">
        <v>139</v>
      </c>
      <c r="O277">
        <v>20</v>
      </c>
      <c r="P277">
        <v>68</v>
      </c>
      <c r="Q277">
        <v>0</v>
      </c>
      <c r="R277">
        <v>708</v>
      </c>
      <c r="S277">
        <v>708</v>
      </c>
      <c r="T277">
        <v>0</v>
      </c>
      <c r="U277" s="1">
        <v>0</v>
      </c>
      <c r="V277">
        <v>0</v>
      </c>
      <c r="W277">
        <v>0</v>
      </c>
      <c r="X277">
        <v>0</v>
      </c>
      <c r="Y277" s="9">
        <v>3.9114688128772643</v>
      </c>
      <c r="AA277" t="str">
        <f t="shared" si="17"/>
        <v>12</v>
      </c>
      <c r="AB277" t="str">
        <f t="shared" si="18"/>
        <v>22</v>
      </c>
      <c r="AC277">
        <f t="shared" si="19"/>
        <v>139</v>
      </c>
      <c r="AD277" t="b">
        <f t="shared" si="20"/>
        <v>1</v>
      </c>
    </row>
    <row r="278" spans="1:30" ht="15">
      <c r="A278" t="s">
        <v>343</v>
      </c>
      <c r="B278" t="s">
        <v>41</v>
      </c>
      <c r="C278" t="str">
        <f>VLOOKUP(A278,'[1]TBL-Rosters (16).csv'!$A$2:$E$2007,5,FALSE)</f>
        <v>MAR</v>
      </c>
      <c r="D278" s="10" t="s">
        <v>38</v>
      </c>
      <c r="E278" s="10" t="s">
        <v>1</v>
      </c>
      <c r="F278" s="10" t="s">
        <v>97</v>
      </c>
      <c r="G278" s="10" t="s">
        <v>7</v>
      </c>
      <c r="H278" s="10" t="s">
        <v>35</v>
      </c>
      <c r="I278" s="10" t="s">
        <v>1</v>
      </c>
      <c r="J278">
        <v>32</v>
      </c>
      <c r="K278">
        <v>32</v>
      </c>
      <c r="L278" s="1">
        <v>180</v>
      </c>
      <c r="M278">
        <v>88</v>
      </c>
      <c r="N278">
        <v>165</v>
      </c>
      <c r="O278">
        <v>21</v>
      </c>
      <c r="P278">
        <v>64</v>
      </c>
      <c r="Q278">
        <v>5</v>
      </c>
      <c r="R278">
        <v>756</v>
      </c>
      <c r="S278">
        <v>0</v>
      </c>
      <c r="T278">
        <v>756</v>
      </c>
      <c r="U278" s="1">
        <v>0</v>
      </c>
      <c r="V278">
        <v>0</v>
      </c>
      <c r="W278">
        <v>0</v>
      </c>
      <c r="X278">
        <v>0</v>
      </c>
      <c r="Y278" s="9">
        <v>4.4</v>
      </c>
      <c r="AA278" t="str">
        <f t="shared" si="17"/>
        <v>8</v>
      </c>
      <c r="AB278" t="str">
        <f t="shared" si="18"/>
        <v>25</v>
      </c>
      <c r="AC278">
        <f t="shared" si="19"/>
        <v>107</v>
      </c>
      <c r="AD278" t="b">
        <f t="shared" si="20"/>
        <v>1</v>
      </c>
    </row>
    <row r="279" spans="1:30" ht="15">
      <c r="A279" t="s">
        <v>107</v>
      </c>
      <c r="C279" t="str">
        <f>VLOOKUP(A279,'[1]TBL-Rosters (16).csv'!$A$2:$E$2007,5,FALSE)</f>
        <v>MAR</v>
      </c>
      <c r="D279" s="10" t="s">
        <v>54</v>
      </c>
      <c r="E279" s="10" t="s">
        <v>1</v>
      </c>
      <c r="F279" s="10">
        <v>-13</v>
      </c>
      <c r="G279" s="10">
        <v>-34</v>
      </c>
      <c r="H279" s="10" t="s">
        <v>108</v>
      </c>
      <c r="I279" s="10" t="s">
        <v>1</v>
      </c>
      <c r="J279">
        <v>24</v>
      </c>
      <c r="K279">
        <v>24</v>
      </c>
      <c r="L279" s="1">
        <v>98.66666666666667</v>
      </c>
      <c r="M279">
        <v>81</v>
      </c>
      <c r="N279">
        <v>131</v>
      </c>
      <c r="O279">
        <v>24</v>
      </c>
      <c r="P279">
        <v>44</v>
      </c>
      <c r="Q279">
        <v>3</v>
      </c>
      <c r="R279">
        <v>469</v>
      </c>
      <c r="S279">
        <v>0</v>
      </c>
      <c r="T279">
        <v>469</v>
      </c>
      <c r="U279" s="1">
        <v>0</v>
      </c>
      <c r="V279">
        <v>0</v>
      </c>
      <c r="W279">
        <v>0</v>
      </c>
      <c r="X279">
        <v>0</v>
      </c>
      <c r="Y279" s="9">
        <v>7.388513513513513</v>
      </c>
      <c r="AA279" t="str">
        <f t="shared" si="17"/>
        <v>1</v>
      </c>
      <c r="AB279" t="str">
        <f t="shared" si="18"/>
        <v>27</v>
      </c>
      <c r="AC279">
        <f t="shared" si="19"/>
        <v>75</v>
      </c>
      <c r="AD279" t="b">
        <f t="shared" si="20"/>
        <v>1</v>
      </c>
    </row>
    <row r="280" spans="1:30" ht="15">
      <c r="A280" t="s">
        <v>356</v>
      </c>
      <c r="B280" t="s">
        <v>353</v>
      </c>
      <c r="C280" t="str">
        <f>VLOOKUP(A280,'[1]TBL-Rosters (16).csv'!$A$2:$E$2007,5,FALSE)</f>
        <v>MAR</v>
      </c>
      <c r="D280" s="10" t="s">
        <v>78</v>
      </c>
      <c r="E280" s="10" t="s">
        <v>1</v>
      </c>
      <c r="F280" s="10">
        <v>-12</v>
      </c>
      <c r="G280" s="10" t="s">
        <v>34</v>
      </c>
      <c r="H280" s="10" t="s">
        <v>66</v>
      </c>
      <c r="I280" s="10" t="s">
        <v>1</v>
      </c>
      <c r="J280">
        <v>18</v>
      </c>
      <c r="K280">
        <v>18</v>
      </c>
      <c r="L280" s="1">
        <v>85.33333333333331</v>
      </c>
      <c r="M280">
        <v>55</v>
      </c>
      <c r="N280">
        <v>96</v>
      </c>
      <c r="O280">
        <v>10</v>
      </c>
      <c r="P280">
        <v>33</v>
      </c>
      <c r="Q280">
        <v>0</v>
      </c>
      <c r="R280">
        <v>385</v>
      </c>
      <c r="S280">
        <v>385</v>
      </c>
      <c r="T280">
        <v>0</v>
      </c>
      <c r="U280" s="1">
        <v>0</v>
      </c>
      <c r="V280">
        <v>0</v>
      </c>
      <c r="W280">
        <v>0</v>
      </c>
      <c r="X280">
        <v>0</v>
      </c>
      <c r="Y280" s="9">
        <v>5.800781250000001</v>
      </c>
      <c r="AA280" t="str">
        <f t="shared" si="17"/>
        <v>3</v>
      </c>
      <c r="AB280" t="str">
        <f t="shared" si="18"/>
        <v>26</v>
      </c>
      <c r="AC280">
        <f t="shared" si="19"/>
        <v>51</v>
      </c>
      <c r="AD280" t="b">
        <f t="shared" si="20"/>
        <v>1</v>
      </c>
    </row>
    <row r="281" spans="1:30" ht="15">
      <c r="A281" t="s">
        <v>230</v>
      </c>
      <c r="B281" t="s">
        <v>223</v>
      </c>
      <c r="C281" t="str">
        <f>VLOOKUP(A281,'[1]TBL-Rosters (16).csv'!$A$2:$E$2007,5,FALSE)</f>
        <v>MAR</v>
      </c>
      <c r="D281" s="10" t="s">
        <v>33</v>
      </c>
      <c r="E281" s="10" t="s">
        <v>1</v>
      </c>
      <c r="F281" s="10" t="s">
        <v>97</v>
      </c>
      <c r="G281" s="10">
        <v>-31</v>
      </c>
      <c r="H281" s="10" t="s">
        <v>70</v>
      </c>
      <c r="I281" s="10" t="s">
        <v>19</v>
      </c>
      <c r="J281">
        <v>14</v>
      </c>
      <c r="K281">
        <v>13</v>
      </c>
      <c r="L281" s="1">
        <v>64.33333333333331</v>
      </c>
      <c r="M281">
        <v>36</v>
      </c>
      <c r="N281">
        <v>75</v>
      </c>
      <c r="O281">
        <v>14</v>
      </c>
      <c r="P281">
        <v>22</v>
      </c>
      <c r="Q281">
        <v>0</v>
      </c>
      <c r="R281">
        <v>285</v>
      </c>
      <c r="S281">
        <v>285</v>
      </c>
      <c r="T281">
        <v>0</v>
      </c>
      <c r="U281" s="1">
        <v>5.666666666666667</v>
      </c>
      <c r="V281">
        <v>1</v>
      </c>
      <c r="W281">
        <v>2</v>
      </c>
      <c r="X281">
        <v>20</v>
      </c>
      <c r="Y281" s="9">
        <v>5.036269430051815</v>
      </c>
      <c r="AA281" t="str">
        <f t="shared" si="17"/>
        <v>4</v>
      </c>
      <c r="AB281" t="str">
        <f t="shared" si="18"/>
        <v>23/22*</v>
      </c>
      <c r="AC281">
        <f t="shared" si="19"/>
        <v>33</v>
      </c>
      <c r="AD281" t="b">
        <f t="shared" si="20"/>
        <v>1</v>
      </c>
    </row>
    <row r="282" spans="1:30" ht="15">
      <c r="A282" t="s">
        <v>569</v>
      </c>
      <c r="B282" t="s">
        <v>567</v>
      </c>
      <c r="C282" t="str">
        <f>VLOOKUP(A282,'[1]TBL-Rosters (16).csv'!$A$2:$E$2007,5,FALSE)</f>
        <v>MAR</v>
      </c>
      <c r="D282" s="10" t="s">
        <v>78</v>
      </c>
      <c r="E282" s="10" t="s">
        <v>1</v>
      </c>
      <c r="F282" s="10">
        <v>-12</v>
      </c>
      <c r="G282" s="10">
        <v>-42</v>
      </c>
      <c r="H282" s="10" t="s">
        <v>66</v>
      </c>
      <c r="I282" s="10" t="s">
        <v>1</v>
      </c>
      <c r="J282">
        <v>9</v>
      </c>
      <c r="K282">
        <v>9</v>
      </c>
      <c r="L282" s="1">
        <v>43.66666666666668</v>
      </c>
      <c r="M282">
        <v>28</v>
      </c>
      <c r="N282">
        <v>49</v>
      </c>
      <c r="O282">
        <v>11</v>
      </c>
      <c r="P282">
        <v>19</v>
      </c>
      <c r="Q282">
        <v>2</v>
      </c>
      <c r="R282">
        <v>196</v>
      </c>
      <c r="S282">
        <v>0</v>
      </c>
      <c r="T282">
        <v>196</v>
      </c>
      <c r="U282" s="1">
        <v>0</v>
      </c>
      <c r="V282">
        <v>0</v>
      </c>
      <c r="W282">
        <v>0</v>
      </c>
      <c r="X282">
        <v>0</v>
      </c>
      <c r="Y282" s="9">
        <v>5.770992366412212</v>
      </c>
      <c r="AA282" t="str">
        <f t="shared" si="17"/>
        <v>3</v>
      </c>
      <c r="AB282" t="str">
        <f t="shared" si="18"/>
        <v>26</v>
      </c>
      <c r="AC282">
        <f t="shared" si="19"/>
        <v>20</v>
      </c>
      <c r="AD282" t="b">
        <f t="shared" si="20"/>
        <v>1</v>
      </c>
    </row>
    <row r="283" spans="1:30" ht="15">
      <c r="A283" t="s">
        <v>592</v>
      </c>
      <c r="B283" t="s">
        <v>584</v>
      </c>
      <c r="C283" t="str">
        <f>VLOOKUP(A283,'[1]TBL-Rosters (16).csv'!$A$2:$E$2007,5,FALSE)</f>
        <v>MAR</v>
      </c>
      <c r="D283" s="10" t="s">
        <v>4</v>
      </c>
      <c r="E283" s="10" t="s">
        <v>1</v>
      </c>
      <c r="F283" s="10">
        <v>-32</v>
      </c>
      <c r="G283" s="10" t="s">
        <v>138</v>
      </c>
      <c r="H283" s="10" t="s">
        <v>31</v>
      </c>
      <c r="I283" s="10" t="s">
        <v>38</v>
      </c>
      <c r="J283">
        <v>22</v>
      </c>
      <c r="K283">
        <v>9</v>
      </c>
      <c r="L283" s="1">
        <v>47</v>
      </c>
      <c r="M283">
        <v>23</v>
      </c>
      <c r="N283">
        <v>48</v>
      </c>
      <c r="O283">
        <v>6</v>
      </c>
      <c r="P283">
        <v>22</v>
      </c>
      <c r="Q283">
        <v>0</v>
      </c>
      <c r="R283">
        <v>209</v>
      </c>
      <c r="S283">
        <v>0</v>
      </c>
      <c r="T283">
        <v>209</v>
      </c>
      <c r="U283" s="1">
        <v>17.666666666666664</v>
      </c>
      <c r="V283">
        <v>10</v>
      </c>
      <c r="W283">
        <v>15</v>
      </c>
      <c r="X283">
        <v>80</v>
      </c>
      <c r="Y283" s="9">
        <v>4.404255319148936</v>
      </c>
      <c r="AA283" t="str">
        <f t="shared" si="17"/>
        <v>7</v>
      </c>
      <c r="AB283" t="str">
        <f t="shared" si="18"/>
        <v>16/8*</v>
      </c>
      <c r="AC283">
        <f t="shared" si="19"/>
        <v>11</v>
      </c>
      <c r="AD283" t="b">
        <f t="shared" si="20"/>
        <v>1</v>
      </c>
    </row>
    <row r="284" spans="1:30" ht="15">
      <c r="A284" t="s">
        <v>224</v>
      </c>
      <c r="B284" t="s">
        <v>223</v>
      </c>
      <c r="C284" t="str">
        <f>VLOOKUP(A284,'[1]TBL-Rosters (16).csv'!$A$2:$E$2007,5,FALSE)</f>
        <v>MAR</v>
      </c>
      <c r="D284" s="10" t="s">
        <v>1</v>
      </c>
      <c r="E284" s="10" t="s">
        <v>2</v>
      </c>
      <c r="F284" s="10">
        <v>-16</v>
      </c>
      <c r="G284" s="10" t="s">
        <v>225</v>
      </c>
      <c r="H284" s="10" t="s">
        <v>56</v>
      </c>
      <c r="I284" s="10" t="s">
        <v>4</v>
      </c>
      <c r="J284">
        <v>24</v>
      </c>
      <c r="K284">
        <v>1</v>
      </c>
      <c r="L284" s="1">
        <v>25.33333333333334</v>
      </c>
      <c r="M284">
        <v>20</v>
      </c>
      <c r="N284">
        <v>32</v>
      </c>
      <c r="O284">
        <v>1</v>
      </c>
      <c r="P284">
        <v>12</v>
      </c>
      <c r="Q284">
        <v>1</v>
      </c>
      <c r="R284">
        <v>121</v>
      </c>
      <c r="S284">
        <v>113</v>
      </c>
      <c r="T284">
        <v>8</v>
      </c>
      <c r="U284" s="1">
        <v>24.33333333333334</v>
      </c>
      <c r="V284">
        <v>20</v>
      </c>
      <c r="W284">
        <v>31</v>
      </c>
      <c r="X284">
        <v>116</v>
      </c>
      <c r="Y284" s="9">
        <v>7.105263157894735</v>
      </c>
      <c r="AA284" t="str">
        <f t="shared" si="17"/>
        <v>1*</v>
      </c>
      <c r="AB284" t="str">
        <f t="shared" si="18"/>
        <v>12/7*</v>
      </c>
      <c r="AC284">
        <f t="shared" si="19"/>
        <v>2</v>
      </c>
      <c r="AD284" t="b">
        <f t="shared" si="20"/>
        <v>1</v>
      </c>
    </row>
    <row r="285" spans="1:30" ht="15">
      <c r="A285" t="s">
        <v>361</v>
      </c>
      <c r="B285" t="s">
        <v>353</v>
      </c>
      <c r="C285" t="str">
        <f>VLOOKUP(A285,'[1]TBL-Rosters (16).csv'!$A$2:$E$2007,5,FALSE)</f>
        <v>MAR</v>
      </c>
      <c r="D285" s="10" t="s">
        <v>1</v>
      </c>
      <c r="E285" s="10" t="s">
        <v>99</v>
      </c>
      <c r="F285" s="10">
        <v>-11</v>
      </c>
      <c r="G285" s="10" t="s">
        <v>116</v>
      </c>
      <c r="H285" s="10" t="s">
        <v>31</v>
      </c>
      <c r="I285" s="10" t="s">
        <v>38</v>
      </c>
      <c r="J285">
        <v>39</v>
      </c>
      <c r="K285">
        <v>1</v>
      </c>
      <c r="L285" s="1">
        <v>49.66666666666668</v>
      </c>
      <c r="M285">
        <v>28</v>
      </c>
      <c r="N285">
        <v>58</v>
      </c>
      <c r="O285">
        <v>6</v>
      </c>
      <c r="P285">
        <v>20</v>
      </c>
      <c r="Q285">
        <v>1</v>
      </c>
      <c r="R285">
        <v>225</v>
      </c>
      <c r="S285">
        <v>225</v>
      </c>
      <c r="T285">
        <v>0</v>
      </c>
      <c r="U285" s="1">
        <v>47</v>
      </c>
      <c r="V285">
        <v>25</v>
      </c>
      <c r="W285">
        <v>54</v>
      </c>
      <c r="X285">
        <v>212</v>
      </c>
      <c r="Y285" s="9">
        <v>5.073825503355703</v>
      </c>
      <c r="AA285" t="str">
        <f t="shared" si="17"/>
        <v>3*</v>
      </c>
      <c r="AB285" t="str">
        <f t="shared" si="18"/>
        <v>16/8*</v>
      </c>
      <c r="AC285">
        <f t="shared" si="19"/>
        <v>1</v>
      </c>
      <c r="AD285" t="b">
        <f t="shared" si="20"/>
        <v>1</v>
      </c>
    </row>
    <row r="286" spans="1:30" ht="15">
      <c r="A286" t="s">
        <v>762</v>
      </c>
      <c r="B286" t="s">
        <v>584</v>
      </c>
      <c r="C286" t="str">
        <f>VLOOKUP(A286,'[1]TBL-Rosters (16).csv'!$A$2:$E$2007,5,FALSE)</f>
        <v>MAR</v>
      </c>
      <c r="D286" s="10" t="s">
        <v>1</v>
      </c>
      <c r="E286" s="10" t="s">
        <v>42</v>
      </c>
      <c r="F286" s="10">
        <v>-62</v>
      </c>
      <c r="G286" s="10" t="s">
        <v>506</v>
      </c>
      <c r="H286" s="10" t="s">
        <v>1</v>
      </c>
      <c r="I286" s="10" t="s">
        <v>8</v>
      </c>
      <c r="J286">
        <v>65</v>
      </c>
      <c r="K286">
        <v>0</v>
      </c>
      <c r="L286" s="1">
        <v>52.66666666666668</v>
      </c>
      <c r="M286">
        <v>24</v>
      </c>
      <c r="N286">
        <v>28</v>
      </c>
      <c r="O286">
        <v>1</v>
      </c>
      <c r="P286">
        <v>35</v>
      </c>
      <c r="Q286">
        <v>2</v>
      </c>
      <c r="R286">
        <v>241</v>
      </c>
      <c r="S286">
        <v>0</v>
      </c>
      <c r="T286">
        <v>241</v>
      </c>
      <c r="U286" s="1">
        <v>52.66666666666668</v>
      </c>
      <c r="V286">
        <v>24</v>
      </c>
      <c r="W286">
        <v>28</v>
      </c>
      <c r="X286">
        <v>241</v>
      </c>
      <c r="Y286" s="9">
        <v>4.101265822784809</v>
      </c>
      <c r="AA286" t="str">
        <f t="shared" si="17"/>
        <v>18*</v>
      </c>
      <c r="AB286" t="str">
        <f t="shared" si="18"/>
        <v>6*</v>
      </c>
      <c r="AC286">
        <f t="shared" si="19"/>
        <v>0</v>
      </c>
      <c r="AD286" t="b">
        <f t="shared" si="20"/>
        <v>1</v>
      </c>
    </row>
    <row r="287" spans="1:30" ht="15">
      <c r="A287" t="s">
        <v>255</v>
      </c>
      <c r="B287" t="s">
        <v>245</v>
      </c>
      <c r="C287" t="str">
        <f>VLOOKUP(A287,'[1]TBL-Rosters (16).csv'!$A$2:$E$2007,5,FALSE)</f>
        <v>MAR</v>
      </c>
      <c r="D287" s="10" t="s">
        <v>1</v>
      </c>
      <c r="E287" s="10" t="s">
        <v>2</v>
      </c>
      <c r="F287" s="10">
        <v>-62</v>
      </c>
      <c r="G287" s="10">
        <v>-62</v>
      </c>
      <c r="H287" s="10" t="s">
        <v>1</v>
      </c>
      <c r="I287" s="10" t="s">
        <v>4</v>
      </c>
      <c r="J287">
        <v>1</v>
      </c>
      <c r="K287">
        <v>0</v>
      </c>
      <c r="L287" s="1">
        <v>1</v>
      </c>
      <c r="M287">
        <v>0</v>
      </c>
      <c r="N287">
        <v>1</v>
      </c>
      <c r="O287">
        <v>1</v>
      </c>
      <c r="P287">
        <v>1</v>
      </c>
      <c r="Q287">
        <v>0</v>
      </c>
      <c r="R287">
        <v>5</v>
      </c>
      <c r="S287">
        <v>5</v>
      </c>
      <c r="T287">
        <v>0</v>
      </c>
      <c r="U287" s="1">
        <v>1</v>
      </c>
      <c r="V287">
        <v>0</v>
      </c>
      <c r="W287">
        <v>1</v>
      </c>
      <c r="X287">
        <v>5</v>
      </c>
      <c r="Y287" s="9">
        <v>0</v>
      </c>
      <c r="AA287" t="str">
        <f t="shared" si="17"/>
        <v>1*</v>
      </c>
      <c r="AB287" t="str">
        <f t="shared" si="18"/>
        <v>7*</v>
      </c>
      <c r="AC287">
        <f t="shared" si="19"/>
        <v>0</v>
      </c>
      <c r="AD287" t="b">
        <f t="shared" si="20"/>
        <v>1</v>
      </c>
    </row>
    <row r="288" spans="1:30" ht="15">
      <c r="A288" t="s">
        <v>109</v>
      </c>
      <c r="C288" t="str">
        <f>VLOOKUP(A288,'[1]TBL-Rosters (16).csv'!$A$2:$E$2007,5,FALSE)</f>
        <v>MAR</v>
      </c>
      <c r="D288" s="10" t="s">
        <v>1</v>
      </c>
      <c r="E288" s="10" t="s">
        <v>2</v>
      </c>
      <c r="F288" s="10" t="s">
        <v>3</v>
      </c>
      <c r="G288" s="10" t="s">
        <v>3</v>
      </c>
      <c r="H288" s="10" t="s">
        <v>1</v>
      </c>
      <c r="I288" s="10" t="s">
        <v>38</v>
      </c>
      <c r="J288">
        <v>1</v>
      </c>
      <c r="K288">
        <v>0</v>
      </c>
      <c r="L288" s="1">
        <v>1</v>
      </c>
      <c r="M288">
        <v>3</v>
      </c>
      <c r="N288">
        <v>2</v>
      </c>
      <c r="O288">
        <v>0</v>
      </c>
      <c r="P288">
        <v>0</v>
      </c>
      <c r="Q288">
        <v>0</v>
      </c>
      <c r="R288">
        <v>6</v>
      </c>
      <c r="S288">
        <v>0</v>
      </c>
      <c r="T288">
        <v>6</v>
      </c>
      <c r="U288" s="1">
        <v>1</v>
      </c>
      <c r="V288">
        <v>3</v>
      </c>
      <c r="W288">
        <v>2</v>
      </c>
      <c r="X288">
        <v>6</v>
      </c>
      <c r="Y288" s="9">
        <v>27</v>
      </c>
      <c r="AA288" t="str">
        <f t="shared" si="17"/>
        <v>1*</v>
      </c>
      <c r="AB288" t="str">
        <f t="shared" si="18"/>
        <v>8*</v>
      </c>
      <c r="AC288">
        <f t="shared" si="19"/>
        <v>0</v>
      </c>
      <c r="AD288" t="b">
        <f t="shared" si="20"/>
        <v>1</v>
      </c>
    </row>
    <row r="289" spans="1:30" ht="15">
      <c r="A289" t="s">
        <v>110</v>
      </c>
      <c r="C289" t="str">
        <f>VLOOKUP(A289,'[1]TBL-Rosters (16).csv'!$A$2:$E$2007,5,FALSE)</f>
        <v>MAR</v>
      </c>
      <c r="D289" s="10" t="s">
        <v>1</v>
      </c>
      <c r="E289" s="10" t="s">
        <v>45</v>
      </c>
      <c r="F289" s="10">
        <v>-41</v>
      </c>
      <c r="G289" s="10">
        <v>-33</v>
      </c>
      <c r="H289" s="10" t="s">
        <v>1</v>
      </c>
      <c r="I289" s="10" t="s">
        <v>8</v>
      </c>
      <c r="J289">
        <v>24</v>
      </c>
      <c r="K289">
        <v>0</v>
      </c>
      <c r="L289" s="1">
        <v>23.666666666666664</v>
      </c>
      <c r="M289">
        <v>13</v>
      </c>
      <c r="N289">
        <v>18</v>
      </c>
      <c r="O289">
        <v>5</v>
      </c>
      <c r="P289">
        <v>11</v>
      </c>
      <c r="Q289">
        <v>0</v>
      </c>
      <c r="R289">
        <v>98</v>
      </c>
      <c r="S289">
        <v>98</v>
      </c>
      <c r="T289">
        <v>0</v>
      </c>
      <c r="U289" s="1">
        <v>23.666666666666664</v>
      </c>
      <c r="V289">
        <v>13</v>
      </c>
      <c r="W289">
        <v>18</v>
      </c>
      <c r="X289">
        <v>98</v>
      </c>
      <c r="Y289" s="9">
        <v>4.943661971830986</v>
      </c>
      <c r="AA289" t="str">
        <f t="shared" si="17"/>
        <v>12*</v>
      </c>
      <c r="AB289" t="str">
        <f t="shared" si="18"/>
        <v>6*</v>
      </c>
      <c r="AC289">
        <f t="shared" si="19"/>
        <v>0</v>
      </c>
      <c r="AD289" t="b">
        <f t="shared" si="20"/>
        <v>1</v>
      </c>
    </row>
    <row r="290" spans="1:30" ht="15">
      <c r="A290" t="s">
        <v>615</v>
      </c>
      <c r="B290" t="s">
        <v>602</v>
      </c>
      <c r="C290" t="str">
        <f>VLOOKUP(A290,'[1]TBL-Rosters (16).csv'!$A$2:$E$2007,5,FALSE)</f>
        <v>MAR</v>
      </c>
      <c r="D290" s="10" t="s">
        <v>1</v>
      </c>
      <c r="E290" s="10" t="s">
        <v>14</v>
      </c>
      <c r="F290" s="10" t="s">
        <v>34</v>
      </c>
      <c r="G290" s="10">
        <v>-15</v>
      </c>
      <c r="H290" s="10" t="s">
        <v>1</v>
      </c>
      <c r="I290" s="10" t="s">
        <v>8</v>
      </c>
      <c r="J290">
        <v>61</v>
      </c>
      <c r="K290">
        <v>0</v>
      </c>
      <c r="L290" s="1">
        <v>58.333333333333336</v>
      </c>
      <c r="M290">
        <v>18</v>
      </c>
      <c r="N290">
        <v>40</v>
      </c>
      <c r="O290">
        <v>9</v>
      </c>
      <c r="P290">
        <v>17</v>
      </c>
      <c r="Q290">
        <v>2</v>
      </c>
      <c r="R290">
        <v>233</v>
      </c>
      <c r="S290">
        <v>233</v>
      </c>
      <c r="T290">
        <v>0</v>
      </c>
      <c r="U290" s="1">
        <v>58.333333333333336</v>
      </c>
      <c r="V290">
        <v>18</v>
      </c>
      <c r="W290">
        <v>40</v>
      </c>
      <c r="X290">
        <v>233</v>
      </c>
      <c r="Y290" s="9">
        <v>2.777142857142857</v>
      </c>
      <c r="AA290" t="str">
        <f t="shared" si="17"/>
        <v>16*</v>
      </c>
      <c r="AB290" t="str">
        <f t="shared" si="18"/>
        <v>6*</v>
      </c>
      <c r="AC290">
        <f t="shared" si="19"/>
        <v>0</v>
      </c>
      <c r="AD290" t="b">
        <f t="shared" si="20"/>
        <v>1</v>
      </c>
    </row>
    <row r="291" spans="1:30" ht="15">
      <c r="A291" t="s">
        <v>697</v>
      </c>
      <c r="B291" t="s">
        <v>690</v>
      </c>
      <c r="C291" t="str">
        <f>VLOOKUP(A291,'[1]TBL-Rosters (16).csv'!$A$2:$E$2007,5,FALSE)</f>
        <v>MAR</v>
      </c>
      <c r="D291" s="10" t="s">
        <v>1</v>
      </c>
      <c r="E291" s="10" t="s">
        <v>106</v>
      </c>
      <c r="F291" s="10">
        <v>-62</v>
      </c>
      <c r="G291" s="10" t="s">
        <v>103</v>
      </c>
      <c r="H291" s="10" t="s">
        <v>1</v>
      </c>
      <c r="I291" s="10" t="s">
        <v>8</v>
      </c>
      <c r="J291">
        <v>39</v>
      </c>
      <c r="K291">
        <v>0</v>
      </c>
      <c r="L291" s="1">
        <v>32</v>
      </c>
      <c r="M291">
        <v>20</v>
      </c>
      <c r="N291">
        <v>29</v>
      </c>
      <c r="O291">
        <v>2</v>
      </c>
      <c r="P291">
        <v>27</v>
      </c>
      <c r="Q291">
        <v>2</v>
      </c>
      <c r="R291">
        <v>156</v>
      </c>
      <c r="S291">
        <v>156</v>
      </c>
      <c r="T291">
        <v>0</v>
      </c>
      <c r="U291" s="1">
        <v>32</v>
      </c>
      <c r="V291">
        <v>20</v>
      </c>
      <c r="W291">
        <v>29</v>
      </c>
      <c r="X291">
        <v>156</v>
      </c>
      <c r="Y291" s="9">
        <v>5.625</v>
      </c>
      <c r="AA291" t="str">
        <f t="shared" si="17"/>
        <v>7*</v>
      </c>
      <c r="AB291" t="str">
        <f t="shared" si="18"/>
        <v>6*</v>
      </c>
      <c r="AC291">
        <f t="shared" si="19"/>
        <v>0</v>
      </c>
      <c r="AD291" t="b">
        <f t="shared" si="20"/>
        <v>1</v>
      </c>
    </row>
    <row r="292" spans="1:30" ht="15">
      <c r="A292" t="s">
        <v>111</v>
      </c>
      <c r="C292" t="str">
        <f>VLOOKUP(A292,'[1]TBL-Rosters (16).csv'!$A$2:$E$2007,5,FALSE)</f>
        <v>MAR</v>
      </c>
      <c r="D292" s="10" t="s">
        <v>1</v>
      </c>
      <c r="E292" s="10" t="s">
        <v>2</v>
      </c>
      <c r="F292" s="10" t="s">
        <v>3</v>
      </c>
      <c r="G292" s="10" t="s">
        <v>3</v>
      </c>
      <c r="H292" s="10" t="s">
        <v>1</v>
      </c>
      <c r="I292" s="10" t="s">
        <v>27</v>
      </c>
      <c r="J292">
        <v>1</v>
      </c>
      <c r="K292">
        <v>0</v>
      </c>
      <c r="L292" s="1">
        <v>1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3</v>
      </c>
      <c r="S292">
        <v>0</v>
      </c>
      <c r="T292">
        <v>3</v>
      </c>
      <c r="U292" s="1">
        <v>1</v>
      </c>
      <c r="V292">
        <v>0</v>
      </c>
      <c r="W292">
        <v>0</v>
      </c>
      <c r="X292">
        <v>3</v>
      </c>
      <c r="Y292" s="9">
        <v>0</v>
      </c>
      <c r="AA292" t="str">
        <f t="shared" si="17"/>
        <v>1*</v>
      </c>
      <c r="AB292" t="str">
        <f t="shared" si="18"/>
        <v>5*</v>
      </c>
      <c r="AC292">
        <f t="shared" si="19"/>
        <v>0</v>
      </c>
      <c r="AD292" t="b">
        <f t="shared" si="20"/>
        <v>1</v>
      </c>
    </row>
    <row r="293" spans="1:30" ht="15">
      <c r="A293" t="s">
        <v>112</v>
      </c>
      <c r="C293" t="str">
        <f>VLOOKUP(A293,'[1]TBL-Rosters (16).csv'!$A$2:$E$2007,5,FALSE)</f>
        <v>MAR</v>
      </c>
      <c r="D293" s="10" t="s">
        <v>1</v>
      </c>
      <c r="E293" s="10" t="s">
        <v>2</v>
      </c>
      <c r="F293" s="10">
        <v>-52</v>
      </c>
      <c r="G293" s="10">
        <v>-35</v>
      </c>
      <c r="H293" s="10" t="s">
        <v>1</v>
      </c>
      <c r="I293" s="10" t="s">
        <v>8</v>
      </c>
      <c r="J293">
        <v>28</v>
      </c>
      <c r="K293">
        <v>0</v>
      </c>
      <c r="L293" s="1">
        <v>23.666666666666664</v>
      </c>
      <c r="M293">
        <v>19</v>
      </c>
      <c r="N293">
        <v>25</v>
      </c>
      <c r="O293">
        <v>6</v>
      </c>
      <c r="P293">
        <v>14</v>
      </c>
      <c r="Q293">
        <v>0</v>
      </c>
      <c r="R293">
        <v>113</v>
      </c>
      <c r="S293">
        <v>0</v>
      </c>
      <c r="T293">
        <v>113</v>
      </c>
      <c r="U293" s="1">
        <v>23.666666666666664</v>
      </c>
      <c r="V293">
        <v>19</v>
      </c>
      <c r="W293">
        <v>25</v>
      </c>
      <c r="X293">
        <v>113</v>
      </c>
      <c r="Y293" s="9">
        <v>7.225352112676057</v>
      </c>
      <c r="AA293" t="str">
        <f t="shared" si="17"/>
        <v>1*</v>
      </c>
      <c r="AB293" t="str">
        <f t="shared" si="18"/>
        <v>6*</v>
      </c>
      <c r="AC293">
        <f t="shared" si="19"/>
        <v>0</v>
      </c>
      <c r="AD293" t="b">
        <f t="shared" si="20"/>
        <v>1</v>
      </c>
    </row>
    <row r="294" spans="1:30" ht="15">
      <c r="A294" t="s">
        <v>399</v>
      </c>
      <c r="B294" t="s">
        <v>389</v>
      </c>
      <c r="C294" t="str">
        <f>VLOOKUP(A294,'[1]TBL-Rosters (16).csv'!$A$2:$E$2007,5,FALSE)</f>
        <v>MAR</v>
      </c>
      <c r="D294" s="10" t="s">
        <v>1</v>
      </c>
      <c r="E294" s="10" t="s">
        <v>95</v>
      </c>
      <c r="F294" s="10">
        <v>-25</v>
      </c>
      <c r="G294" s="10">
        <v>-13</v>
      </c>
      <c r="H294" s="10" t="s">
        <v>1</v>
      </c>
      <c r="I294" s="10" t="s">
        <v>8</v>
      </c>
      <c r="J294">
        <v>57</v>
      </c>
      <c r="K294">
        <v>0</v>
      </c>
      <c r="L294" s="1">
        <v>55.66666666666668</v>
      </c>
      <c r="M294">
        <v>30</v>
      </c>
      <c r="N294">
        <v>49</v>
      </c>
      <c r="O294">
        <v>9</v>
      </c>
      <c r="P294">
        <v>26</v>
      </c>
      <c r="Q294">
        <v>2</v>
      </c>
      <c r="R294">
        <v>243</v>
      </c>
      <c r="S294">
        <v>243</v>
      </c>
      <c r="T294">
        <v>0</v>
      </c>
      <c r="U294" s="1">
        <v>55.66666666666668</v>
      </c>
      <c r="V294">
        <v>30</v>
      </c>
      <c r="W294">
        <v>49</v>
      </c>
      <c r="X294">
        <v>243</v>
      </c>
      <c r="Y294" s="9">
        <v>4.850299401197604</v>
      </c>
      <c r="AA294" t="str">
        <f t="shared" si="17"/>
        <v>9*</v>
      </c>
      <c r="AB294" t="str">
        <f t="shared" si="18"/>
        <v>6*</v>
      </c>
      <c r="AC294">
        <f t="shared" si="19"/>
        <v>0</v>
      </c>
      <c r="AD294" t="b">
        <f t="shared" si="20"/>
        <v>1</v>
      </c>
    </row>
    <row r="295" spans="1:30" ht="15">
      <c r="A295" t="s">
        <v>113</v>
      </c>
      <c r="C295" t="str">
        <f>VLOOKUP(A295,'[1]TBL-Rosters (16).csv'!$A$2:$E$2007,5,FALSE)</f>
        <v>MAR</v>
      </c>
      <c r="D295" s="10" t="s">
        <v>1</v>
      </c>
      <c r="E295" s="10" t="s">
        <v>6</v>
      </c>
      <c r="F295" s="10" t="s">
        <v>65</v>
      </c>
      <c r="G295" s="10">
        <v>-51</v>
      </c>
      <c r="H295" s="10" t="s">
        <v>1</v>
      </c>
      <c r="I295" s="10" t="s">
        <v>8</v>
      </c>
      <c r="J295">
        <v>12</v>
      </c>
      <c r="K295">
        <v>0</v>
      </c>
      <c r="L295" s="1">
        <v>10.666666666666664</v>
      </c>
      <c r="M295">
        <v>6</v>
      </c>
      <c r="N295">
        <v>11</v>
      </c>
      <c r="O295">
        <v>3</v>
      </c>
      <c r="P295">
        <v>3</v>
      </c>
      <c r="Q295">
        <v>0</v>
      </c>
      <c r="R295">
        <v>48</v>
      </c>
      <c r="S295">
        <v>0</v>
      </c>
      <c r="T295">
        <v>48</v>
      </c>
      <c r="U295" s="1">
        <v>10.666666666666664</v>
      </c>
      <c r="V295">
        <v>6</v>
      </c>
      <c r="W295">
        <v>11</v>
      </c>
      <c r="X295">
        <v>48</v>
      </c>
      <c r="Y295" s="9">
        <v>5.062500000000001</v>
      </c>
      <c r="AA295" t="str">
        <f t="shared" si="17"/>
        <v>5*</v>
      </c>
      <c r="AB295" t="str">
        <f t="shared" si="18"/>
        <v>6*</v>
      </c>
      <c r="AC295">
        <f t="shared" si="19"/>
        <v>0</v>
      </c>
      <c r="AD295" t="b">
        <f t="shared" si="20"/>
        <v>1</v>
      </c>
    </row>
    <row r="296" spans="1:30" ht="15">
      <c r="A296" t="s">
        <v>435</v>
      </c>
      <c r="B296" t="s">
        <v>426</v>
      </c>
      <c r="C296" t="str">
        <f>VLOOKUP(A296,'[1]TBL-Rosters (16).csv'!$A$2:$E$2007,5,FALSE)</f>
        <v>MAR</v>
      </c>
      <c r="D296" s="10" t="s">
        <v>1</v>
      </c>
      <c r="E296" s="10" t="s">
        <v>14</v>
      </c>
      <c r="F296" s="10" t="s">
        <v>169</v>
      </c>
      <c r="G296" s="10" t="s">
        <v>58</v>
      </c>
      <c r="H296" s="10" t="s">
        <v>1</v>
      </c>
      <c r="I296" s="10" t="s">
        <v>8</v>
      </c>
      <c r="J296">
        <v>48</v>
      </c>
      <c r="K296">
        <v>0</v>
      </c>
      <c r="L296" s="1">
        <v>44</v>
      </c>
      <c r="M296">
        <v>14</v>
      </c>
      <c r="N296">
        <v>28</v>
      </c>
      <c r="O296">
        <v>3</v>
      </c>
      <c r="P296">
        <v>15</v>
      </c>
      <c r="Q296">
        <v>1</v>
      </c>
      <c r="R296">
        <v>182</v>
      </c>
      <c r="S296">
        <v>0</v>
      </c>
      <c r="T296">
        <v>182</v>
      </c>
      <c r="U296" s="1">
        <v>44</v>
      </c>
      <c r="V296">
        <v>14</v>
      </c>
      <c r="W296">
        <v>28</v>
      </c>
      <c r="X296">
        <v>182</v>
      </c>
      <c r="Y296" s="9">
        <v>2.8636363636363638</v>
      </c>
      <c r="AA296" t="str">
        <f t="shared" si="17"/>
        <v>16*</v>
      </c>
      <c r="AB296" t="str">
        <f t="shared" si="18"/>
        <v>6*</v>
      </c>
      <c r="AC296">
        <f t="shared" si="19"/>
        <v>0</v>
      </c>
      <c r="AD296" t="b">
        <f t="shared" si="20"/>
        <v>1</v>
      </c>
    </row>
    <row r="297" spans="1:30" ht="15">
      <c r="A297" t="s">
        <v>593</v>
      </c>
      <c r="B297" t="s">
        <v>584</v>
      </c>
      <c r="C297" t="str">
        <f>VLOOKUP(A297,'[1]TBL-Rosters (16).csv'!$A$2:$E$2007,5,FALSE)</f>
        <v>MAR</v>
      </c>
      <c r="D297" s="10" t="s">
        <v>1</v>
      </c>
      <c r="E297" s="10" t="s">
        <v>126</v>
      </c>
      <c r="F297" s="10" t="s">
        <v>46</v>
      </c>
      <c r="G297" s="10" t="s">
        <v>102</v>
      </c>
      <c r="H297" s="10" t="s">
        <v>1</v>
      </c>
      <c r="I297" s="10" t="s">
        <v>8</v>
      </c>
      <c r="J297">
        <v>64</v>
      </c>
      <c r="K297">
        <v>0</v>
      </c>
      <c r="L297" s="1">
        <v>64.66666666666667</v>
      </c>
      <c r="M297">
        <v>16</v>
      </c>
      <c r="N297">
        <v>54</v>
      </c>
      <c r="O297">
        <v>4</v>
      </c>
      <c r="P297">
        <v>25</v>
      </c>
      <c r="Q297">
        <v>4</v>
      </c>
      <c r="R297">
        <v>265</v>
      </c>
      <c r="S297">
        <v>0</v>
      </c>
      <c r="T297">
        <v>265</v>
      </c>
      <c r="U297" s="1">
        <v>64.66666666666667</v>
      </c>
      <c r="V297">
        <v>16</v>
      </c>
      <c r="W297">
        <v>54</v>
      </c>
      <c r="X297">
        <v>265</v>
      </c>
      <c r="Y297" s="9">
        <v>2.22680412371134</v>
      </c>
      <c r="AA297" t="str">
        <f t="shared" si="17"/>
        <v>14*</v>
      </c>
      <c r="AB297" t="str">
        <f t="shared" si="18"/>
        <v>6*</v>
      </c>
      <c r="AC297">
        <f t="shared" si="19"/>
        <v>0</v>
      </c>
      <c r="AD297" t="b">
        <f t="shared" si="20"/>
        <v>1</v>
      </c>
    </row>
    <row r="298" spans="1:30" ht="15">
      <c r="A298" t="s">
        <v>541</v>
      </c>
      <c r="B298" t="s">
        <v>532</v>
      </c>
      <c r="C298" t="str">
        <f>VLOOKUP(A298,'[1]TBL-Rosters (16).csv'!$A$2:$E$2007,5,FALSE)</f>
        <v>MAR</v>
      </c>
      <c r="D298" s="10" t="s">
        <v>1</v>
      </c>
      <c r="E298" s="10" t="s">
        <v>2</v>
      </c>
      <c r="F298" s="10" t="s">
        <v>3</v>
      </c>
      <c r="G298" s="10" t="s">
        <v>3</v>
      </c>
      <c r="H298" s="10" t="s">
        <v>1</v>
      </c>
      <c r="I298" s="10" t="s">
        <v>8</v>
      </c>
      <c r="J298">
        <v>1</v>
      </c>
      <c r="K298">
        <v>0</v>
      </c>
      <c r="L298" s="1">
        <v>1</v>
      </c>
      <c r="M298">
        <v>0</v>
      </c>
      <c r="N298">
        <v>1</v>
      </c>
      <c r="O298">
        <v>0</v>
      </c>
      <c r="P298">
        <v>0</v>
      </c>
      <c r="Q298">
        <v>0</v>
      </c>
      <c r="R298">
        <v>4</v>
      </c>
      <c r="S298">
        <v>4</v>
      </c>
      <c r="T298">
        <v>0</v>
      </c>
      <c r="U298" s="1">
        <v>1</v>
      </c>
      <c r="V298">
        <v>0</v>
      </c>
      <c r="W298">
        <v>1</v>
      </c>
      <c r="X298">
        <v>4</v>
      </c>
      <c r="Y298" s="9">
        <v>0</v>
      </c>
      <c r="AA298" t="str">
        <f t="shared" si="17"/>
        <v>1*</v>
      </c>
      <c r="AB298" t="str">
        <f t="shared" si="18"/>
        <v>6*</v>
      </c>
      <c r="AC298">
        <f t="shared" si="19"/>
        <v>0</v>
      </c>
      <c r="AD298" t="b">
        <f t="shared" si="20"/>
        <v>1</v>
      </c>
    </row>
    <row r="299" spans="1:30" ht="15">
      <c r="A299" t="s">
        <v>605</v>
      </c>
      <c r="B299" t="s">
        <v>602</v>
      </c>
      <c r="C299" t="str">
        <f>VLOOKUP(A299,'[1]TBL-Rosters (16).csv'!$A$2:$E$2007,5,FALSE)</f>
        <v>MAR</v>
      </c>
      <c r="D299" s="10" t="s">
        <v>1</v>
      </c>
      <c r="E299" s="10" t="s">
        <v>124</v>
      </c>
      <c r="F299" s="10" t="s">
        <v>143</v>
      </c>
      <c r="G299" s="10" t="s">
        <v>7</v>
      </c>
      <c r="H299" s="10" t="s">
        <v>1</v>
      </c>
      <c r="I299" s="10" t="s">
        <v>27</v>
      </c>
      <c r="J299">
        <v>50</v>
      </c>
      <c r="K299">
        <v>0</v>
      </c>
      <c r="L299" s="1">
        <v>39.66666666666668</v>
      </c>
      <c r="M299">
        <v>22</v>
      </c>
      <c r="N299">
        <v>47</v>
      </c>
      <c r="O299">
        <v>5</v>
      </c>
      <c r="P299">
        <v>8</v>
      </c>
      <c r="Q299">
        <v>2</v>
      </c>
      <c r="R299">
        <v>173</v>
      </c>
      <c r="S299">
        <v>173</v>
      </c>
      <c r="T299">
        <v>0</v>
      </c>
      <c r="U299" s="1">
        <v>39.66666666666668</v>
      </c>
      <c r="V299">
        <v>22</v>
      </c>
      <c r="W299">
        <v>47</v>
      </c>
      <c r="X299">
        <v>173</v>
      </c>
      <c r="Y299" s="9">
        <v>4.99159663865546</v>
      </c>
      <c r="AA299" t="str">
        <f t="shared" si="17"/>
        <v>2*</v>
      </c>
      <c r="AB299" t="str">
        <f t="shared" si="18"/>
        <v>5*</v>
      </c>
      <c r="AC299">
        <f t="shared" si="19"/>
        <v>0</v>
      </c>
      <c r="AD299" t="b">
        <f t="shared" si="20"/>
        <v>1</v>
      </c>
    </row>
    <row r="300" spans="1:30" ht="15">
      <c r="A300" t="s">
        <v>247</v>
      </c>
      <c r="B300" t="s">
        <v>245</v>
      </c>
      <c r="C300" t="str">
        <f>VLOOKUP(A300,'[1]TBL-Rosters (16).csv'!$A$2:$E$2007,5,FALSE)</f>
        <v>MAR</v>
      </c>
      <c r="D300" s="10" t="s">
        <v>1</v>
      </c>
      <c r="E300" s="10" t="s">
        <v>75</v>
      </c>
      <c r="F300" s="10">
        <v>-23</v>
      </c>
      <c r="G300" s="10" t="s">
        <v>207</v>
      </c>
      <c r="H300" s="10" t="s">
        <v>1</v>
      </c>
      <c r="I300" s="10" t="s">
        <v>27</v>
      </c>
      <c r="J300">
        <v>61</v>
      </c>
      <c r="K300">
        <v>0</v>
      </c>
      <c r="L300" s="1">
        <v>47.66666666666668</v>
      </c>
      <c r="M300">
        <v>18</v>
      </c>
      <c r="N300">
        <v>45</v>
      </c>
      <c r="O300">
        <v>2</v>
      </c>
      <c r="P300">
        <v>23</v>
      </c>
      <c r="Q300">
        <v>3</v>
      </c>
      <c r="R300">
        <v>209</v>
      </c>
      <c r="S300">
        <v>209</v>
      </c>
      <c r="T300">
        <v>0</v>
      </c>
      <c r="U300" s="1">
        <v>47.66666666666668</v>
      </c>
      <c r="V300">
        <v>18</v>
      </c>
      <c r="W300">
        <v>45</v>
      </c>
      <c r="X300">
        <v>209</v>
      </c>
      <c r="Y300" s="9">
        <v>3.398601398601398</v>
      </c>
      <c r="AA300" t="str">
        <f t="shared" si="17"/>
        <v>11*</v>
      </c>
      <c r="AB300" t="str">
        <f t="shared" si="18"/>
        <v>5*</v>
      </c>
      <c r="AC300">
        <f t="shared" si="19"/>
        <v>0</v>
      </c>
      <c r="AD300" t="b">
        <f t="shared" si="20"/>
        <v>1</v>
      </c>
    </row>
    <row r="301" spans="1:30" ht="15">
      <c r="A301" t="s">
        <v>276</v>
      </c>
      <c r="B301" t="s">
        <v>263</v>
      </c>
      <c r="C301" t="str">
        <f>VLOOKUP(A301,'[1]TBL-Rosters (16).csv'!$A$2:$E$2007,5,FALSE)</f>
        <v>MID</v>
      </c>
      <c r="D301" s="10" t="s">
        <v>78</v>
      </c>
      <c r="E301" s="10" t="s">
        <v>1</v>
      </c>
      <c r="F301" s="10">
        <v>-35</v>
      </c>
      <c r="G301" s="10">
        <v>-14</v>
      </c>
      <c r="H301" s="10" t="s">
        <v>35</v>
      </c>
      <c r="I301" s="10" t="s">
        <v>1</v>
      </c>
      <c r="J301">
        <v>32</v>
      </c>
      <c r="K301">
        <v>32</v>
      </c>
      <c r="L301" s="1">
        <v>148</v>
      </c>
      <c r="M301">
        <v>95</v>
      </c>
      <c r="N301">
        <v>162</v>
      </c>
      <c r="O301">
        <v>25</v>
      </c>
      <c r="P301">
        <v>75</v>
      </c>
      <c r="Q301">
        <v>2</v>
      </c>
      <c r="R301">
        <v>668</v>
      </c>
      <c r="S301">
        <v>0</v>
      </c>
      <c r="T301">
        <v>668</v>
      </c>
      <c r="U301" s="1">
        <v>0</v>
      </c>
      <c r="V301">
        <v>0</v>
      </c>
      <c r="W301">
        <v>0</v>
      </c>
      <c r="X301">
        <v>0</v>
      </c>
      <c r="Y301" s="9">
        <v>5.777027027027027</v>
      </c>
      <c r="AA301" t="str">
        <f t="shared" si="17"/>
        <v>3</v>
      </c>
      <c r="AB301" t="str">
        <f t="shared" si="18"/>
        <v>25</v>
      </c>
      <c r="AC301">
        <f t="shared" si="19"/>
        <v>186</v>
      </c>
      <c r="AD301" t="b">
        <f t="shared" si="20"/>
        <v>0</v>
      </c>
    </row>
    <row r="302" spans="1:30" ht="15">
      <c r="A302" t="s">
        <v>714</v>
      </c>
      <c r="B302" t="s">
        <v>705</v>
      </c>
      <c r="C302" t="str">
        <f>VLOOKUP(A302,'[1]TBL-Rosters (16).csv'!$A$2:$E$2007,5,FALSE)</f>
        <v>MID</v>
      </c>
      <c r="D302" s="10" t="s">
        <v>232</v>
      </c>
      <c r="E302" s="10" t="s">
        <v>1</v>
      </c>
      <c r="F302" s="10" t="s">
        <v>169</v>
      </c>
      <c r="G302" s="10">
        <v>-32</v>
      </c>
      <c r="H302" s="10" t="s">
        <v>510</v>
      </c>
      <c r="I302" s="10" t="s">
        <v>1</v>
      </c>
      <c r="J302">
        <v>31</v>
      </c>
      <c r="K302">
        <v>31</v>
      </c>
      <c r="L302" s="1">
        <v>171.66666666666663</v>
      </c>
      <c r="M302">
        <v>111</v>
      </c>
      <c r="N302">
        <v>192</v>
      </c>
      <c r="O302">
        <v>37</v>
      </c>
      <c r="P302">
        <v>60</v>
      </c>
      <c r="Q302">
        <v>2</v>
      </c>
      <c r="R302">
        <v>751</v>
      </c>
      <c r="S302">
        <v>0</v>
      </c>
      <c r="T302">
        <v>751</v>
      </c>
      <c r="U302" s="1">
        <v>0</v>
      </c>
      <c r="V302">
        <v>0</v>
      </c>
      <c r="W302">
        <v>0</v>
      </c>
      <c r="X302">
        <v>0</v>
      </c>
      <c r="Y302" s="9">
        <v>5.819417475728157</v>
      </c>
      <c r="AA302" t="str">
        <f t="shared" si="17"/>
        <v>2</v>
      </c>
      <c r="AB302" t="str">
        <f t="shared" si="18"/>
        <v>29</v>
      </c>
      <c r="AC302">
        <f t="shared" si="19"/>
        <v>154</v>
      </c>
      <c r="AD302" t="b">
        <f t="shared" si="20"/>
        <v>1</v>
      </c>
    </row>
    <row r="303" spans="1:30" ht="15">
      <c r="A303" t="s">
        <v>201</v>
      </c>
      <c r="B303" t="s">
        <v>184</v>
      </c>
      <c r="C303" t="str">
        <f>VLOOKUP(A303,'[1]TBL-Rosters (16).csv'!$A$2:$E$2007,5,FALSE)</f>
        <v>MID</v>
      </c>
      <c r="D303" s="10" t="s">
        <v>38</v>
      </c>
      <c r="E303" s="10" t="s">
        <v>1</v>
      </c>
      <c r="F303" s="10" t="s">
        <v>17</v>
      </c>
      <c r="G303" s="10">
        <v>-16</v>
      </c>
      <c r="H303" s="10" t="s">
        <v>66</v>
      </c>
      <c r="I303" s="10" t="s">
        <v>1</v>
      </c>
      <c r="J303">
        <v>26</v>
      </c>
      <c r="K303">
        <v>26</v>
      </c>
      <c r="L303" s="1">
        <v>146.33333333333331</v>
      </c>
      <c r="M303">
        <v>76</v>
      </c>
      <c r="N303">
        <v>134</v>
      </c>
      <c r="O303">
        <v>24</v>
      </c>
      <c r="P303">
        <v>39</v>
      </c>
      <c r="Q303">
        <v>2</v>
      </c>
      <c r="R303">
        <v>613</v>
      </c>
      <c r="S303">
        <v>0</v>
      </c>
      <c r="T303">
        <v>613</v>
      </c>
      <c r="U303" s="1">
        <v>0</v>
      </c>
      <c r="V303">
        <v>0</v>
      </c>
      <c r="W303">
        <v>0</v>
      </c>
      <c r="X303">
        <v>0</v>
      </c>
      <c r="Y303" s="9">
        <v>4.674259681093394</v>
      </c>
      <c r="AA303" t="str">
        <f t="shared" si="17"/>
        <v>8</v>
      </c>
      <c r="AB303" t="str">
        <f t="shared" si="18"/>
        <v>26</v>
      </c>
      <c r="AC303">
        <f t="shared" si="19"/>
        <v>123</v>
      </c>
      <c r="AD303" t="b">
        <f t="shared" si="20"/>
        <v>1</v>
      </c>
    </row>
    <row r="304" spans="1:30" ht="15">
      <c r="A304" t="s">
        <v>581</v>
      </c>
      <c r="B304" t="s">
        <v>567</v>
      </c>
      <c r="C304" t="str">
        <f>VLOOKUP(A304,'[1]TBL-Rosters (16).csv'!$A$2:$E$2007,5,FALSE)</f>
        <v>MID</v>
      </c>
      <c r="D304" s="10" t="s">
        <v>33</v>
      </c>
      <c r="E304" s="10" t="s">
        <v>1</v>
      </c>
      <c r="F304" s="10">
        <v>-33</v>
      </c>
      <c r="G304" s="10">
        <v>-31</v>
      </c>
      <c r="H304" s="10" t="s">
        <v>35</v>
      </c>
      <c r="I304" s="10" t="s">
        <v>4</v>
      </c>
      <c r="J304">
        <v>26</v>
      </c>
      <c r="K304">
        <v>25</v>
      </c>
      <c r="L304" s="1">
        <v>116.66666666666667</v>
      </c>
      <c r="M304">
        <v>71</v>
      </c>
      <c r="N304">
        <v>126</v>
      </c>
      <c r="O304">
        <v>25</v>
      </c>
      <c r="P304">
        <v>57</v>
      </c>
      <c r="Q304">
        <v>1</v>
      </c>
      <c r="R304">
        <v>524</v>
      </c>
      <c r="S304">
        <v>0</v>
      </c>
      <c r="T304">
        <v>524</v>
      </c>
      <c r="U304" s="1">
        <v>0.6666666666666666</v>
      </c>
      <c r="V304">
        <v>1</v>
      </c>
      <c r="W304">
        <v>1</v>
      </c>
      <c r="X304">
        <v>5</v>
      </c>
      <c r="Y304" s="9">
        <v>5.477142857142857</v>
      </c>
      <c r="AA304" t="str">
        <f t="shared" si="17"/>
        <v>4</v>
      </c>
      <c r="AB304" t="str">
        <f t="shared" si="18"/>
        <v>25/7*</v>
      </c>
      <c r="AC304">
        <f t="shared" si="19"/>
        <v>97</v>
      </c>
      <c r="AD304" t="b">
        <f t="shared" si="20"/>
        <v>1</v>
      </c>
    </row>
    <row r="305" spans="1:30" ht="15">
      <c r="A305" t="s">
        <v>656</v>
      </c>
      <c r="B305" t="s">
        <v>655</v>
      </c>
      <c r="C305" t="str">
        <f>VLOOKUP(A305,'[1]TBL-Rosters (16).csv'!$A$2:$E$2007,5,FALSE)</f>
        <v>MID</v>
      </c>
      <c r="D305" s="10" t="s">
        <v>39</v>
      </c>
      <c r="E305" s="10" t="s">
        <v>1</v>
      </c>
      <c r="F305" s="10" t="s">
        <v>7</v>
      </c>
      <c r="G305" s="10" t="s">
        <v>116</v>
      </c>
      <c r="H305" s="10" t="s">
        <v>25</v>
      </c>
      <c r="I305" s="10" t="s">
        <v>1</v>
      </c>
      <c r="J305">
        <v>25</v>
      </c>
      <c r="K305">
        <v>25</v>
      </c>
      <c r="L305" s="1">
        <v>123.33333333333331</v>
      </c>
      <c r="M305">
        <v>47</v>
      </c>
      <c r="N305">
        <v>120</v>
      </c>
      <c r="O305">
        <v>14</v>
      </c>
      <c r="P305">
        <v>37</v>
      </c>
      <c r="Q305">
        <v>0</v>
      </c>
      <c r="R305">
        <v>517</v>
      </c>
      <c r="S305">
        <v>517</v>
      </c>
      <c r="T305">
        <v>0</v>
      </c>
      <c r="U305" s="1">
        <v>0</v>
      </c>
      <c r="V305">
        <v>0</v>
      </c>
      <c r="W305">
        <v>0</v>
      </c>
      <c r="X305">
        <v>0</v>
      </c>
      <c r="Y305" s="9">
        <v>3.4297297297297304</v>
      </c>
      <c r="AA305" t="str">
        <f t="shared" si="17"/>
        <v>10</v>
      </c>
      <c r="AB305" t="str">
        <f t="shared" si="18"/>
        <v>21</v>
      </c>
      <c r="AC305">
        <f t="shared" si="19"/>
        <v>72</v>
      </c>
      <c r="AD305" t="b">
        <f t="shared" si="20"/>
        <v>1</v>
      </c>
    </row>
    <row r="306" spans="1:30" ht="15">
      <c r="A306" t="s">
        <v>436</v>
      </c>
      <c r="B306" t="s">
        <v>426</v>
      </c>
      <c r="C306" t="str">
        <f>VLOOKUP(A306,'[1]TBL-Rosters (16).csv'!$A$2:$E$2007,5,FALSE)</f>
        <v>MID</v>
      </c>
      <c r="D306" s="10" t="s">
        <v>10</v>
      </c>
      <c r="E306" s="10" t="s">
        <v>1</v>
      </c>
      <c r="F306" s="10">
        <v>-62</v>
      </c>
      <c r="G306" s="10">
        <v>-11</v>
      </c>
      <c r="H306" s="10" t="s">
        <v>156</v>
      </c>
      <c r="I306" s="10" t="s">
        <v>16</v>
      </c>
      <c r="J306">
        <v>15</v>
      </c>
      <c r="K306">
        <v>13</v>
      </c>
      <c r="L306" s="1">
        <v>55.66666666666668</v>
      </c>
      <c r="M306">
        <v>20</v>
      </c>
      <c r="N306">
        <v>41</v>
      </c>
      <c r="O306">
        <v>8</v>
      </c>
      <c r="P306">
        <v>34</v>
      </c>
      <c r="Q306">
        <v>0</v>
      </c>
      <c r="R306">
        <v>239</v>
      </c>
      <c r="S306">
        <v>0</v>
      </c>
      <c r="T306">
        <v>239</v>
      </c>
      <c r="U306" s="1">
        <v>5.333333333333332</v>
      </c>
      <c r="V306">
        <v>4</v>
      </c>
      <c r="W306">
        <v>5</v>
      </c>
      <c r="X306">
        <v>24</v>
      </c>
      <c r="Y306" s="9">
        <v>3.233532934131736</v>
      </c>
      <c r="AA306" t="str">
        <f t="shared" si="17"/>
        <v>15</v>
      </c>
      <c r="AB306" t="str">
        <f t="shared" si="18"/>
        <v>17/14*</v>
      </c>
      <c r="AC306">
        <f t="shared" si="19"/>
        <v>47</v>
      </c>
      <c r="AD306" t="b">
        <f t="shared" si="20"/>
        <v>1</v>
      </c>
    </row>
    <row r="307" spans="1:30" ht="15">
      <c r="A307" t="s">
        <v>318</v>
      </c>
      <c r="B307" t="s">
        <v>319</v>
      </c>
      <c r="C307" t="str">
        <f>VLOOKUP(A307,'[1]TBL-Rosters (16).csv'!$A$2:$E$2007,5,FALSE)</f>
        <v>MID</v>
      </c>
      <c r="D307" s="10" t="s">
        <v>54</v>
      </c>
      <c r="E307" s="10" t="s">
        <v>124</v>
      </c>
      <c r="F307" s="10">
        <v>-26</v>
      </c>
      <c r="G307" s="10" t="s">
        <v>97</v>
      </c>
      <c r="H307" s="10" t="s">
        <v>12</v>
      </c>
      <c r="I307" s="10" t="s">
        <v>30</v>
      </c>
      <c r="J307">
        <v>30</v>
      </c>
      <c r="K307">
        <v>12</v>
      </c>
      <c r="L307" s="1">
        <v>68.66666666666667</v>
      </c>
      <c r="M307">
        <v>51</v>
      </c>
      <c r="N307">
        <v>90</v>
      </c>
      <c r="O307">
        <v>10</v>
      </c>
      <c r="P307">
        <v>32</v>
      </c>
      <c r="Q307">
        <v>0</v>
      </c>
      <c r="R307">
        <v>318</v>
      </c>
      <c r="S307">
        <v>318</v>
      </c>
      <c r="T307">
        <v>0</v>
      </c>
      <c r="U307" s="1">
        <v>27.666666666666664</v>
      </c>
      <c r="V307">
        <v>15</v>
      </c>
      <c r="W307">
        <v>37</v>
      </c>
      <c r="X307">
        <v>120</v>
      </c>
      <c r="Y307" s="9">
        <v>6.684466019417475</v>
      </c>
      <c r="AA307" t="str">
        <f t="shared" si="17"/>
        <v>1/2*</v>
      </c>
      <c r="AB307" t="str">
        <f t="shared" si="18"/>
        <v>24/9*</v>
      </c>
      <c r="AC307">
        <f t="shared" si="19"/>
        <v>34</v>
      </c>
      <c r="AD307" t="b">
        <f t="shared" si="20"/>
        <v>1</v>
      </c>
    </row>
    <row r="308" spans="1:30" ht="15">
      <c r="A308" t="s">
        <v>437</v>
      </c>
      <c r="B308" t="s">
        <v>426</v>
      </c>
      <c r="C308" t="str">
        <f>VLOOKUP(A308,'[1]TBL-Rosters (16).csv'!$A$2:$E$2007,5,FALSE)</f>
        <v>MID</v>
      </c>
      <c r="D308" s="10" t="s">
        <v>39</v>
      </c>
      <c r="E308" s="10" t="s">
        <v>124</v>
      </c>
      <c r="F308" s="10" t="s">
        <v>138</v>
      </c>
      <c r="G308" s="10" t="s">
        <v>34</v>
      </c>
      <c r="H308" s="10" t="s">
        <v>31</v>
      </c>
      <c r="I308" s="10" t="s">
        <v>38</v>
      </c>
      <c r="J308">
        <v>39</v>
      </c>
      <c r="K308">
        <v>11</v>
      </c>
      <c r="L308" s="1">
        <v>73.66666666666667</v>
      </c>
      <c r="M308">
        <v>33</v>
      </c>
      <c r="N308">
        <v>79</v>
      </c>
      <c r="O308">
        <v>8</v>
      </c>
      <c r="P308">
        <v>26</v>
      </c>
      <c r="Q308">
        <v>2</v>
      </c>
      <c r="R308">
        <v>326</v>
      </c>
      <c r="S308">
        <v>0</v>
      </c>
      <c r="T308">
        <v>326</v>
      </c>
      <c r="U308" s="1">
        <v>32.333333333333336</v>
      </c>
      <c r="V308">
        <v>15</v>
      </c>
      <c r="W308">
        <v>42</v>
      </c>
      <c r="X308">
        <v>154</v>
      </c>
      <c r="Y308" s="9">
        <v>4.031674208144796</v>
      </c>
      <c r="AA308" t="str">
        <f t="shared" si="17"/>
        <v>10/2*</v>
      </c>
      <c r="AB308" t="str">
        <f t="shared" si="18"/>
        <v>16/8*</v>
      </c>
      <c r="AC308">
        <f t="shared" si="19"/>
        <v>22</v>
      </c>
      <c r="AD308" t="b">
        <f t="shared" si="20"/>
        <v>1</v>
      </c>
    </row>
    <row r="309" spans="1:30" ht="15">
      <c r="A309" t="s">
        <v>119</v>
      </c>
      <c r="C309" t="str">
        <f>VLOOKUP(A309,'[1]TBL-Rosters (16).csv'!$A$2:$E$2007,5,FALSE)</f>
        <v>MID</v>
      </c>
      <c r="D309" s="10" t="s">
        <v>31</v>
      </c>
      <c r="E309" s="10" t="s">
        <v>1</v>
      </c>
      <c r="F309" s="10" t="s">
        <v>34</v>
      </c>
      <c r="G309" s="10">
        <v>-23</v>
      </c>
      <c r="H309" s="10" t="s">
        <v>120</v>
      </c>
      <c r="I309" s="10" t="s">
        <v>1</v>
      </c>
      <c r="J309">
        <v>5</v>
      </c>
      <c r="K309">
        <v>5</v>
      </c>
      <c r="L309" s="1">
        <v>23</v>
      </c>
      <c r="M309">
        <v>7</v>
      </c>
      <c r="N309">
        <v>16</v>
      </c>
      <c r="O309">
        <v>4</v>
      </c>
      <c r="P309">
        <v>6</v>
      </c>
      <c r="Q309">
        <v>0</v>
      </c>
      <c r="R309">
        <v>93</v>
      </c>
      <c r="S309">
        <v>0</v>
      </c>
      <c r="T309">
        <v>93</v>
      </c>
      <c r="U309" s="1">
        <v>0</v>
      </c>
      <c r="V309">
        <v>0</v>
      </c>
      <c r="W309">
        <v>0</v>
      </c>
      <c r="X309">
        <v>0</v>
      </c>
      <c r="Y309" s="9">
        <v>2.739130434782609</v>
      </c>
      <c r="AA309" t="str">
        <f t="shared" si="17"/>
        <v>16</v>
      </c>
      <c r="AB309" t="str">
        <f t="shared" si="18"/>
        <v>19</v>
      </c>
      <c r="AC309">
        <f t="shared" si="19"/>
        <v>11</v>
      </c>
      <c r="AD309" t="b">
        <f t="shared" si="20"/>
        <v>1</v>
      </c>
    </row>
    <row r="310" spans="1:30" ht="15">
      <c r="A310" t="s">
        <v>118</v>
      </c>
      <c r="C310" t="str">
        <f>VLOOKUP(A310,'[1]TBL-Rosters (16).csv'!$A$2:$E$2007,5,FALSE)</f>
        <v>MID</v>
      </c>
      <c r="D310" s="10" t="s">
        <v>54</v>
      </c>
      <c r="E310" s="10" t="s">
        <v>1</v>
      </c>
      <c r="F310" s="10">
        <v>-44</v>
      </c>
      <c r="G310" s="10" t="s">
        <v>48</v>
      </c>
      <c r="H310" s="10" t="s">
        <v>28</v>
      </c>
      <c r="I310" s="10" t="s">
        <v>56</v>
      </c>
      <c r="J310">
        <v>5</v>
      </c>
      <c r="K310">
        <v>3</v>
      </c>
      <c r="L310" s="1">
        <v>12</v>
      </c>
      <c r="M310">
        <v>11</v>
      </c>
      <c r="N310">
        <v>13</v>
      </c>
      <c r="O310">
        <v>2</v>
      </c>
      <c r="P310">
        <v>7</v>
      </c>
      <c r="Q310">
        <v>0</v>
      </c>
      <c r="R310">
        <v>60</v>
      </c>
      <c r="S310">
        <v>60</v>
      </c>
      <c r="T310">
        <v>0</v>
      </c>
      <c r="U310" s="1">
        <v>4.666666666666667</v>
      </c>
      <c r="V310">
        <v>4</v>
      </c>
      <c r="W310">
        <v>4</v>
      </c>
      <c r="X310">
        <v>20</v>
      </c>
      <c r="Y310" s="9">
        <v>8.25</v>
      </c>
      <c r="AA310" t="str">
        <f t="shared" si="17"/>
        <v>1</v>
      </c>
      <c r="AB310" t="str">
        <f t="shared" si="18"/>
        <v>20/12*</v>
      </c>
      <c r="AC310">
        <f t="shared" si="19"/>
        <v>6</v>
      </c>
      <c r="AD310" t="b">
        <f t="shared" si="20"/>
        <v>1</v>
      </c>
    </row>
    <row r="311" spans="1:30" ht="15">
      <c r="A311" t="s">
        <v>122</v>
      </c>
      <c r="C311" t="str">
        <f>VLOOKUP(A311,'[1]TBL-Rosters (16).csv'!$A$2:$E$2007,5,FALSE)</f>
        <v>MID</v>
      </c>
      <c r="D311" s="10" t="s">
        <v>1</v>
      </c>
      <c r="E311" s="10" t="s">
        <v>2</v>
      </c>
      <c r="F311" s="10" t="s">
        <v>87</v>
      </c>
      <c r="G311" s="10">
        <v>-25</v>
      </c>
      <c r="H311" s="10" t="s">
        <v>66</v>
      </c>
      <c r="I311" s="10" t="s">
        <v>24</v>
      </c>
      <c r="J311">
        <v>15</v>
      </c>
      <c r="K311">
        <v>2</v>
      </c>
      <c r="L311" s="1">
        <v>38.333333333333336</v>
      </c>
      <c r="M311">
        <v>30</v>
      </c>
      <c r="N311">
        <v>56</v>
      </c>
      <c r="O311">
        <v>8</v>
      </c>
      <c r="P311">
        <v>11</v>
      </c>
      <c r="Q311">
        <v>1</v>
      </c>
      <c r="R311">
        <v>179</v>
      </c>
      <c r="S311">
        <v>0</v>
      </c>
      <c r="T311">
        <v>179</v>
      </c>
      <c r="U311" s="1">
        <v>31.666666666666664</v>
      </c>
      <c r="V311">
        <v>21</v>
      </c>
      <c r="W311">
        <v>41</v>
      </c>
      <c r="X311">
        <v>142</v>
      </c>
      <c r="Y311" s="9">
        <v>7.0434782608695645</v>
      </c>
      <c r="AA311" t="str">
        <f t="shared" si="17"/>
        <v>1*</v>
      </c>
      <c r="AB311" t="str">
        <f t="shared" si="18"/>
        <v>26/13*</v>
      </c>
      <c r="AC311">
        <f t="shared" si="19"/>
        <v>3</v>
      </c>
      <c r="AD311" t="b">
        <f t="shared" si="20"/>
        <v>1</v>
      </c>
    </row>
    <row r="312" spans="1:30" ht="15">
      <c r="A312" t="s">
        <v>117</v>
      </c>
      <c r="C312" t="str">
        <f>VLOOKUP(A312,'[1]TBL-Rosters (16).csv'!$A$2:$E$2007,5,FALSE)</f>
        <v>MID</v>
      </c>
      <c r="D312" s="10" t="s">
        <v>1</v>
      </c>
      <c r="E312" s="10" t="s">
        <v>72</v>
      </c>
      <c r="F312" s="10">
        <v>-15</v>
      </c>
      <c r="G312" s="10" t="s">
        <v>3</v>
      </c>
      <c r="H312" s="10" t="s">
        <v>4</v>
      </c>
      <c r="I312" s="10" t="s">
        <v>81</v>
      </c>
      <c r="J312">
        <v>4</v>
      </c>
      <c r="K312">
        <v>1</v>
      </c>
      <c r="L312" s="1">
        <v>8</v>
      </c>
      <c r="M312">
        <v>0</v>
      </c>
      <c r="N312">
        <v>4</v>
      </c>
      <c r="O312">
        <v>0</v>
      </c>
      <c r="P312">
        <v>3</v>
      </c>
      <c r="Q312">
        <v>0</v>
      </c>
      <c r="R312">
        <v>33</v>
      </c>
      <c r="S312">
        <v>0</v>
      </c>
      <c r="T312">
        <v>33</v>
      </c>
      <c r="U312" s="1">
        <v>6</v>
      </c>
      <c r="V312">
        <v>0</v>
      </c>
      <c r="W312">
        <v>4</v>
      </c>
      <c r="X312">
        <v>26</v>
      </c>
      <c r="Y312" s="9">
        <v>0</v>
      </c>
      <c r="AA312" t="str">
        <f t="shared" si="17"/>
        <v>8*</v>
      </c>
      <c r="AB312" t="str">
        <f t="shared" si="18"/>
        <v>7/11*</v>
      </c>
      <c r="AC312">
        <f t="shared" si="19"/>
        <v>1</v>
      </c>
      <c r="AD312" t="b">
        <f t="shared" si="20"/>
        <v>1</v>
      </c>
    </row>
    <row r="313" spans="1:30" ht="15">
      <c r="A313" t="s">
        <v>483</v>
      </c>
      <c r="B313" t="s">
        <v>478</v>
      </c>
      <c r="C313" t="str">
        <f>VLOOKUP(A313,'[1]TBL-Rosters (16).csv'!$A$2:$E$2007,5,FALSE)</f>
        <v>MID</v>
      </c>
      <c r="D313" s="10" t="s">
        <v>1</v>
      </c>
      <c r="E313" s="10" t="s">
        <v>115</v>
      </c>
      <c r="F313" s="10">
        <v>-53</v>
      </c>
      <c r="G313" s="10">
        <v>-46</v>
      </c>
      <c r="H313" s="10" t="s">
        <v>1</v>
      </c>
      <c r="I313" s="10" t="s">
        <v>8</v>
      </c>
      <c r="J313">
        <v>4</v>
      </c>
      <c r="K313">
        <v>0</v>
      </c>
      <c r="L313" s="1">
        <v>4</v>
      </c>
      <c r="M313">
        <v>1</v>
      </c>
      <c r="N313">
        <v>1</v>
      </c>
      <c r="O313">
        <v>1</v>
      </c>
      <c r="P313">
        <v>2</v>
      </c>
      <c r="Q313">
        <v>0</v>
      </c>
      <c r="R313">
        <v>16</v>
      </c>
      <c r="S313">
        <v>16</v>
      </c>
      <c r="T313">
        <v>0</v>
      </c>
      <c r="U313" s="1">
        <v>4</v>
      </c>
      <c r="V313">
        <v>1</v>
      </c>
      <c r="W313">
        <v>1</v>
      </c>
      <c r="X313">
        <v>16</v>
      </c>
      <c r="Y313" s="9">
        <v>2.25</v>
      </c>
      <c r="AA313" t="str">
        <f t="shared" si="17"/>
        <v>4*</v>
      </c>
      <c r="AB313" t="str">
        <f t="shared" si="18"/>
        <v>6*</v>
      </c>
      <c r="AC313">
        <f t="shared" si="19"/>
        <v>0</v>
      </c>
      <c r="AD313" t="b">
        <f t="shared" si="20"/>
        <v>1</v>
      </c>
    </row>
    <row r="314" spans="1:30" ht="15">
      <c r="A314" t="s">
        <v>114</v>
      </c>
      <c r="C314" t="str">
        <f>VLOOKUP(A314,'[1]TBL-Rosters (16).csv'!$A$2:$E$2007,5,FALSE)</f>
        <v>MID</v>
      </c>
      <c r="D314" s="10" t="s">
        <v>1</v>
      </c>
      <c r="E314" s="10" t="s">
        <v>115</v>
      </c>
      <c r="F314" s="10" t="s">
        <v>116</v>
      </c>
      <c r="G314" s="10">
        <v>-54</v>
      </c>
      <c r="H314" s="10" t="s">
        <v>1</v>
      </c>
      <c r="I314" s="10" t="s">
        <v>8</v>
      </c>
      <c r="J314">
        <v>4</v>
      </c>
      <c r="K314">
        <v>0</v>
      </c>
      <c r="L314" s="1">
        <v>4.333333333333332</v>
      </c>
      <c r="M314">
        <v>1</v>
      </c>
      <c r="N314">
        <v>2</v>
      </c>
      <c r="O314">
        <v>1</v>
      </c>
      <c r="P314">
        <v>1</v>
      </c>
      <c r="Q314">
        <v>0</v>
      </c>
      <c r="R314">
        <v>15</v>
      </c>
      <c r="S314">
        <v>15</v>
      </c>
      <c r="T314">
        <v>0</v>
      </c>
      <c r="U314" s="1">
        <v>4.333333333333332</v>
      </c>
      <c r="V314">
        <v>1</v>
      </c>
      <c r="W314">
        <v>2</v>
      </c>
      <c r="X314">
        <v>15</v>
      </c>
      <c r="Y314" s="9">
        <v>2.0769230769230775</v>
      </c>
      <c r="AA314" t="str">
        <f t="shared" si="17"/>
        <v>4*</v>
      </c>
      <c r="AB314" t="str">
        <f t="shared" si="18"/>
        <v>6*</v>
      </c>
      <c r="AC314">
        <f t="shared" si="19"/>
        <v>0</v>
      </c>
      <c r="AD314" t="b">
        <f t="shared" si="20"/>
        <v>1</v>
      </c>
    </row>
    <row r="315" spans="1:30" ht="15">
      <c r="A315" t="s">
        <v>704</v>
      </c>
      <c r="B315" t="s">
        <v>705</v>
      </c>
      <c r="C315" t="str">
        <f>VLOOKUP(A315,'[1]TBL-Rosters (16).csv'!$A$2:$E$2007,5,FALSE)</f>
        <v>MID</v>
      </c>
      <c r="D315" s="10" t="s">
        <v>1</v>
      </c>
      <c r="E315" s="10" t="s">
        <v>2</v>
      </c>
      <c r="F315" s="10" t="s">
        <v>46</v>
      </c>
      <c r="G315" s="10" t="s">
        <v>59</v>
      </c>
      <c r="H315" s="10" t="s">
        <v>1</v>
      </c>
      <c r="I315" s="10" t="s">
        <v>8</v>
      </c>
      <c r="J315">
        <v>58</v>
      </c>
      <c r="K315">
        <v>0</v>
      </c>
      <c r="L315" s="1">
        <v>45</v>
      </c>
      <c r="M315">
        <v>28</v>
      </c>
      <c r="N315">
        <v>55</v>
      </c>
      <c r="O315">
        <v>4</v>
      </c>
      <c r="P315">
        <v>22</v>
      </c>
      <c r="Q315">
        <v>5</v>
      </c>
      <c r="R315">
        <v>214</v>
      </c>
      <c r="S315">
        <v>0</v>
      </c>
      <c r="T315">
        <v>214</v>
      </c>
      <c r="U315" s="1">
        <v>45</v>
      </c>
      <c r="V315">
        <v>28</v>
      </c>
      <c r="W315">
        <v>55</v>
      </c>
      <c r="X315">
        <v>214</v>
      </c>
      <c r="Y315" s="9">
        <v>5.6</v>
      </c>
      <c r="AA315" t="str">
        <f t="shared" si="17"/>
        <v>1*</v>
      </c>
      <c r="AB315" t="str">
        <f t="shared" si="18"/>
        <v>6*</v>
      </c>
      <c r="AC315">
        <f t="shared" si="19"/>
        <v>0</v>
      </c>
      <c r="AD315" t="b">
        <f t="shared" si="20"/>
        <v>1</v>
      </c>
    </row>
    <row r="316" spans="1:30" ht="15">
      <c r="A316" t="s">
        <v>183</v>
      </c>
      <c r="B316" t="s">
        <v>184</v>
      </c>
      <c r="C316" t="str">
        <f>VLOOKUP(A316,'[1]TBL-Rosters (16).csv'!$A$2:$E$2007,5,FALSE)</f>
        <v>MID</v>
      </c>
      <c r="D316" s="10" t="s">
        <v>1</v>
      </c>
      <c r="E316" s="10" t="s">
        <v>2</v>
      </c>
      <c r="F316" s="10">
        <v>-26</v>
      </c>
      <c r="G316" s="10" t="s">
        <v>34</v>
      </c>
      <c r="H316" s="10" t="s">
        <v>1</v>
      </c>
      <c r="I316" s="10" t="s">
        <v>4</v>
      </c>
      <c r="J316">
        <v>47</v>
      </c>
      <c r="K316">
        <v>0</v>
      </c>
      <c r="L316" s="1">
        <v>50</v>
      </c>
      <c r="M316">
        <v>42</v>
      </c>
      <c r="N316">
        <v>62</v>
      </c>
      <c r="O316">
        <v>6</v>
      </c>
      <c r="P316">
        <v>25</v>
      </c>
      <c r="Q316">
        <v>1</v>
      </c>
      <c r="R316">
        <v>238</v>
      </c>
      <c r="S316">
        <v>127</v>
      </c>
      <c r="T316">
        <v>111</v>
      </c>
      <c r="U316" s="1">
        <v>50</v>
      </c>
      <c r="V316">
        <v>42</v>
      </c>
      <c r="W316">
        <v>62</v>
      </c>
      <c r="X316">
        <v>238</v>
      </c>
      <c r="Y316" s="9">
        <v>7.56</v>
      </c>
      <c r="AA316" t="str">
        <f t="shared" si="17"/>
        <v>1*</v>
      </c>
      <c r="AB316" t="str">
        <f t="shared" si="18"/>
        <v>7*</v>
      </c>
      <c r="AC316">
        <f t="shared" si="19"/>
        <v>0</v>
      </c>
      <c r="AD316" t="b">
        <f t="shared" si="20"/>
        <v>1</v>
      </c>
    </row>
    <row r="317" spans="1:30" ht="15">
      <c r="A317" t="s">
        <v>571</v>
      </c>
      <c r="B317" t="s">
        <v>567</v>
      </c>
      <c r="C317" t="str">
        <f>VLOOKUP(A317,'[1]TBL-Rosters (16).csv'!$A$2:$E$2007,5,FALSE)</f>
        <v>MID</v>
      </c>
      <c r="D317" s="10" t="s">
        <v>1</v>
      </c>
      <c r="E317" s="10" t="s">
        <v>2</v>
      </c>
      <c r="F317" s="10">
        <v>-62</v>
      </c>
      <c r="G317" s="10">
        <v>-41</v>
      </c>
      <c r="H317" s="10" t="s">
        <v>1</v>
      </c>
      <c r="I317" s="10" t="s">
        <v>81</v>
      </c>
      <c r="J317">
        <v>2</v>
      </c>
      <c r="K317">
        <v>0</v>
      </c>
      <c r="L317" s="1">
        <v>2</v>
      </c>
      <c r="M317">
        <v>8</v>
      </c>
      <c r="N317">
        <v>9</v>
      </c>
      <c r="O317">
        <v>1</v>
      </c>
      <c r="P317">
        <v>3</v>
      </c>
      <c r="Q317">
        <v>0</v>
      </c>
      <c r="R317">
        <v>18</v>
      </c>
      <c r="S317">
        <v>0</v>
      </c>
      <c r="T317">
        <v>18</v>
      </c>
      <c r="U317" s="1">
        <v>2</v>
      </c>
      <c r="V317">
        <v>8</v>
      </c>
      <c r="W317">
        <v>9</v>
      </c>
      <c r="X317">
        <v>18</v>
      </c>
      <c r="Y317" s="9">
        <v>36</v>
      </c>
      <c r="AA317" t="str">
        <f t="shared" si="17"/>
        <v>1*</v>
      </c>
      <c r="AB317" t="str">
        <f t="shared" si="18"/>
        <v>11*</v>
      </c>
      <c r="AC317">
        <f t="shared" si="19"/>
        <v>0</v>
      </c>
      <c r="AD317" t="b">
        <f t="shared" si="20"/>
        <v>1</v>
      </c>
    </row>
    <row r="318" spans="1:30" ht="15">
      <c r="A318" t="s">
        <v>513</v>
      </c>
      <c r="B318" t="s">
        <v>494</v>
      </c>
      <c r="C318" t="str">
        <f>VLOOKUP(A318,'[1]TBL-Rosters (16).csv'!$A$2:$E$2007,5,FALSE)</f>
        <v>MID</v>
      </c>
      <c r="D318" s="10" t="s">
        <v>1</v>
      </c>
      <c r="E318" s="10" t="s">
        <v>95</v>
      </c>
      <c r="F318" s="10">
        <v>-22</v>
      </c>
      <c r="G318" s="10">
        <v>-15</v>
      </c>
      <c r="H318" s="10" t="s">
        <v>1</v>
      </c>
      <c r="I318" s="10" t="s">
        <v>8</v>
      </c>
      <c r="J318">
        <v>65</v>
      </c>
      <c r="K318">
        <v>0</v>
      </c>
      <c r="L318" s="1">
        <v>59.333333333333336</v>
      </c>
      <c r="M318">
        <v>26</v>
      </c>
      <c r="N318">
        <v>57</v>
      </c>
      <c r="O318">
        <v>10</v>
      </c>
      <c r="P318">
        <v>27</v>
      </c>
      <c r="Q318">
        <v>2</v>
      </c>
      <c r="R318">
        <v>262</v>
      </c>
      <c r="S318">
        <v>0</v>
      </c>
      <c r="T318">
        <v>262</v>
      </c>
      <c r="U318" s="1">
        <v>59.333333333333336</v>
      </c>
      <c r="V318">
        <v>26</v>
      </c>
      <c r="W318">
        <v>57</v>
      </c>
      <c r="X318">
        <v>262</v>
      </c>
      <c r="Y318" s="9">
        <v>3.9438202247191008</v>
      </c>
      <c r="AA318" t="str">
        <f t="shared" si="17"/>
        <v>9*</v>
      </c>
      <c r="AB318" t="str">
        <f t="shared" si="18"/>
        <v>6*</v>
      </c>
      <c r="AC318">
        <f t="shared" si="19"/>
        <v>0</v>
      </c>
      <c r="AD318" t="b">
        <f t="shared" si="20"/>
        <v>1</v>
      </c>
    </row>
    <row r="319" spans="1:30" ht="15">
      <c r="A319" t="s">
        <v>121</v>
      </c>
      <c r="C319" t="str">
        <f>VLOOKUP(A319,'[1]TBL-Rosters (16).csv'!$A$2:$E$2007,5,FALSE)</f>
        <v>MID</v>
      </c>
      <c r="D319" s="10" t="s">
        <v>1</v>
      </c>
      <c r="E319" s="10" t="s">
        <v>99</v>
      </c>
      <c r="F319" s="10" t="s">
        <v>3</v>
      </c>
      <c r="G319" s="10" t="s">
        <v>3</v>
      </c>
      <c r="H319" s="10" t="s">
        <v>1</v>
      </c>
      <c r="I319" s="10" t="s">
        <v>8</v>
      </c>
      <c r="J319">
        <v>5</v>
      </c>
      <c r="K319">
        <v>0</v>
      </c>
      <c r="L319" s="1">
        <v>3.6666666666666674</v>
      </c>
      <c r="M319">
        <v>0</v>
      </c>
      <c r="N319">
        <v>5</v>
      </c>
      <c r="O319">
        <v>0</v>
      </c>
      <c r="P319">
        <v>1</v>
      </c>
      <c r="Q319">
        <v>1</v>
      </c>
      <c r="R319">
        <v>18</v>
      </c>
      <c r="S319">
        <v>18</v>
      </c>
      <c r="T319">
        <v>0</v>
      </c>
      <c r="U319" s="1">
        <v>3.6666666666666674</v>
      </c>
      <c r="V319">
        <v>0</v>
      </c>
      <c r="W319">
        <v>5</v>
      </c>
      <c r="X319">
        <v>18</v>
      </c>
      <c r="Y319" s="9">
        <v>0</v>
      </c>
      <c r="AA319" t="str">
        <f t="shared" si="17"/>
        <v>3*</v>
      </c>
      <c r="AB319" t="str">
        <f t="shared" si="18"/>
        <v>6*</v>
      </c>
      <c r="AC319">
        <f t="shared" si="19"/>
        <v>0</v>
      </c>
      <c r="AD319" t="b">
        <f t="shared" si="20"/>
        <v>1</v>
      </c>
    </row>
    <row r="320" spans="1:30" ht="15">
      <c r="A320" t="s">
        <v>536</v>
      </c>
      <c r="B320" t="s">
        <v>532</v>
      </c>
      <c r="C320" t="str">
        <f>VLOOKUP(A320,'[1]TBL-Rosters (16).csv'!$A$2:$E$2007,5,FALSE)</f>
        <v>MID</v>
      </c>
      <c r="D320" s="10" t="s">
        <v>1</v>
      </c>
      <c r="E320" s="10" t="s">
        <v>2</v>
      </c>
      <c r="F320" s="10">
        <v>-16</v>
      </c>
      <c r="G320" s="10" t="s">
        <v>102</v>
      </c>
      <c r="H320" s="10" t="s">
        <v>1</v>
      </c>
      <c r="I320" s="10" t="s">
        <v>4</v>
      </c>
      <c r="J320">
        <v>12</v>
      </c>
      <c r="K320">
        <v>0</v>
      </c>
      <c r="L320" s="1">
        <v>13.333333333333332</v>
      </c>
      <c r="M320">
        <v>9</v>
      </c>
      <c r="N320">
        <v>18</v>
      </c>
      <c r="O320">
        <v>1</v>
      </c>
      <c r="P320">
        <v>6</v>
      </c>
      <c r="Q320">
        <v>0</v>
      </c>
      <c r="R320">
        <v>65</v>
      </c>
      <c r="S320">
        <v>65</v>
      </c>
      <c r="T320">
        <v>0</v>
      </c>
      <c r="U320" s="1">
        <v>13.333333333333332</v>
      </c>
      <c r="V320">
        <v>9</v>
      </c>
      <c r="W320">
        <v>18</v>
      </c>
      <c r="X320">
        <v>65</v>
      </c>
      <c r="Y320" s="9">
        <v>6.075</v>
      </c>
      <c r="AA320" t="str">
        <f t="shared" si="17"/>
        <v>1*</v>
      </c>
      <c r="AB320" t="str">
        <f t="shared" si="18"/>
        <v>7*</v>
      </c>
      <c r="AC320">
        <f t="shared" si="19"/>
        <v>0</v>
      </c>
      <c r="AD320" t="b">
        <f t="shared" si="20"/>
        <v>1</v>
      </c>
    </row>
    <row r="321" spans="1:30" ht="15">
      <c r="A321" t="s">
        <v>381</v>
      </c>
      <c r="B321" t="s">
        <v>371</v>
      </c>
      <c r="C321" t="str">
        <f>VLOOKUP(A321,'[1]TBL-Rosters (16).csv'!$A$2:$E$2007,5,FALSE)</f>
        <v>MID</v>
      </c>
      <c r="D321" s="10" t="s">
        <v>1</v>
      </c>
      <c r="E321" s="10" t="s">
        <v>95</v>
      </c>
      <c r="F321" s="10" t="s">
        <v>97</v>
      </c>
      <c r="G321" s="10" t="s">
        <v>7</v>
      </c>
      <c r="H321" s="10" t="s">
        <v>1</v>
      </c>
      <c r="I321" s="10" t="s">
        <v>8</v>
      </c>
      <c r="J321">
        <v>58</v>
      </c>
      <c r="K321">
        <v>0</v>
      </c>
      <c r="L321" s="1">
        <v>49</v>
      </c>
      <c r="M321">
        <v>26</v>
      </c>
      <c r="N321">
        <v>43</v>
      </c>
      <c r="O321">
        <v>6</v>
      </c>
      <c r="P321">
        <v>16</v>
      </c>
      <c r="Q321">
        <v>0</v>
      </c>
      <c r="R321">
        <v>205</v>
      </c>
      <c r="S321">
        <v>205</v>
      </c>
      <c r="T321">
        <v>0</v>
      </c>
      <c r="U321" s="1">
        <v>49</v>
      </c>
      <c r="V321">
        <v>26</v>
      </c>
      <c r="W321">
        <v>43</v>
      </c>
      <c r="X321">
        <v>205</v>
      </c>
      <c r="Y321" s="9">
        <v>4.775510204081633</v>
      </c>
      <c r="AA321" t="str">
        <f t="shared" si="17"/>
        <v>9*</v>
      </c>
      <c r="AB321" t="str">
        <f t="shared" si="18"/>
        <v>6*</v>
      </c>
      <c r="AC321">
        <f t="shared" si="19"/>
        <v>0</v>
      </c>
      <c r="AD321" t="b">
        <f t="shared" si="20"/>
        <v>1</v>
      </c>
    </row>
    <row r="322" spans="1:30" ht="15">
      <c r="A322" t="s">
        <v>322</v>
      </c>
      <c r="B322" t="s">
        <v>319</v>
      </c>
      <c r="C322" t="str">
        <f>VLOOKUP(A322,'[1]TBL-Rosters (16).csv'!$A$2:$E$2007,5,FALSE)</f>
        <v>MID</v>
      </c>
      <c r="D322" s="10" t="s">
        <v>1</v>
      </c>
      <c r="E322" s="10" t="s">
        <v>45</v>
      </c>
      <c r="F322" s="10">
        <v>-42</v>
      </c>
      <c r="G322" s="10" t="s">
        <v>138</v>
      </c>
      <c r="H322" s="10" t="s">
        <v>1</v>
      </c>
      <c r="I322" s="10" t="s">
        <v>8</v>
      </c>
      <c r="J322">
        <v>81</v>
      </c>
      <c r="K322">
        <v>0</v>
      </c>
      <c r="L322" s="1">
        <v>77.33333333333331</v>
      </c>
      <c r="M322">
        <v>30</v>
      </c>
      <c r="N322">
        <v>69</v>
      </c>
      <c r="O322">
        <v>10</v>
      </c>
      <c r="P322">
        <v>38</v>
      </c>
      <c r="Q322">
        <v>0</v>
      </c>
      <c r="R322">
        <v>334</v>
      </c>
      <c r="S322">
        <v>334</v>
      </c>
      <c r="T322">
        <v>0</v>
      </c>
      <c r="U322" s="1">
        <v>77.33333333333331</v>
      </c>
      <c r="V322">
        <v>30</v>
      </c>
      <c r="W322">
        <v>69</v>
      </c>
      <c r="X322">
        <v>334</v>
      </c>
      <c r="Y322" s="9">
        <v>3.4913793103448283</v>
      </c>
      <c r="AA322" t="str">
        <f t="shared" si="17"/>
        <v>12*</v>
      </c>
      <c r="AB322" t="str">
        <f t="shared" si="18"/>
        <v>6*</v>
      </c>
      <c r="AC322">
        <f t="shared" si="19"/>
        <v>0</v>
      </c>
      <c r="AD322" t="b">
        <f t="shared" si="20"/>
        <v>1</v>
      </c>
    </row>
    <row r="323" spans="1:30" ht="15">
      <c r="A323" t="s">
        <v>415</v>
      </c>
      <c r="B323" t="s">
        <v>407</v>
      </c>
      <c r="C323" t="str">
        <f>VLOOKUP(A323,'[1]TBL-Rosters (16).csv'!$A$2:$E$2007,5,FALSE)</f>
        <v>MID</v>
      </c>
      <c r="D323" s="10" t="s">
        <v>1</v>
      </c>
      <c r="E323" s="10" t="s">
        <v>2</v>
      </c>
      <c r="F323" s="10">
        <v>-26</v>
      </c>
      <c r="G323" s="10">
        <v>-16</v>
      </c>
      <c r="H323" s="10" t="s">
        <v>1</v>
      </c>
      <c r="I323" s="10" t="s">
        <v>4</v>
      </c>
      <c r="J323">
        <v>29</v>
      </c>
      <c r="K323">
        <v>0</v>
      </c>
      <c r="L323" s="1">
        <v>31</v>
      </c>
      <c r="M323">
        <v>24</v>
      </c>
      <c r="N323">
        <v>43</v>
      </c>
      <c r="O323">
        <v>6</v>
      </c>
      <c r="P323">
        <v>15</v>
      </c>
      <c r="Q323">
        <v>0</v>
      </c>
      <c r="R323">
        <v>149</v>
      </c>
      <c r="S323">
        <v>149</v>
      </c>
      <c r="T323">
        <v>0</v>
      </c>
      <c r="U323" s="1">
        <v>31</v>
      </c>
      <c r="V323">
        <v>24</v>
      </c>
      <c r="W323">
        <v>43</v>
      </c>
      <c r="X323">
        <v>149</v>
      </c>
      <c r="Y323" s="9">
        <v>6.967741935483871</v>
      </c>
      <c r="AA323" t="str">
        <f aca="true" t="shared" si="21" ref="AA323:AA386">IF(E323="",D323,IF(D323="",E323,CONCATENATE(D323,"/",E323)))</f>
        <v>1*</v>
      </c>
      <c r="AB323" t="str">
        <f aca="true" t="shared" si="22" ref="AB323:AB386">IF(I323="",H323,IF(H323="",CONCATENATE(I323,"*"),CONCATENATE(H323,"/",I323,"*")))</f>
        <v>7*</v>
      </c>
      <c r="AC323">
        <f t="shared" si="19"/>
        <v>0</v>
      </c>
      <c r="AD323" t="b">
        <f t="shared" si="20"/>
        <v>1</v>
      </c>
    </row>
    <row r="324" spans="1:30" ht="15">
      <c r="A324" t="s">
        <v>537</v>
      </c>
      <c r="B324" t="s">
        <v>532</v>
      </c>
      <c r="C324" t="str">
        <f>VLOOKUP(A324,'[1]TBL-Rosters (16).csv'!$A$2:$E$2007,5,FALSE)</f>
        <v>MID</v>
      </c>
      <c r="D324" s="10" t="s">
        <v>1</v>
      </c>
      <c r="E324" s="10" t="s">
        <v>99</v>
      </c>
      <c r="F324" s="10" t="s">
        <v>88</v>
      </c>
      <c r="G324" s="10" t="s">
        <v>116</v>
      </c>
      <c r="H324" s="10" t="s">
        <v>1</v>
      </c>
      <c r="I324" s="10" t="s">
        <v>38</v>
      </c>
      <c r="J324">
        <v>31</v>
      </c>
      <c r="K324">
        <v>0</v>
      </c>
      <c r="L324" s="1">
        <v>43.333333333333336</v>
      </c>
      <c r="M324">
        <v>26</v>
      </c>
      <c r="N324">
        <v>49</v>
      </c>
      <c r="O324">
        <v>5</v>
      </c>
      <c r="P324">
        <v>11</v>
      </c>
      <c r="Q324">
        <v>0</v>
      </c>
      <c r="R324">
        <v>188</v>
      </c>
      <c r="S324">
        <v>188</v>
      </c>
      <c r="T324">
        <v>0</v>
      </c>
      <c r="U324" s="1">
        <v>43.333333333333336</v>
      </c>
      <c r="V324">
        <v>26</v>
      </c>
      <c r="W324">
        <v>49</v>
      </c>
      <c r="X324">
        <v>188</v>
      </c>
      <c r="Y324" s="9">
        <v>5.3999999999999995</v>
      </c>
      <c r="AA324" t="str">
        <f t="shared" si="21"/>
        <v>3*</v>
      </c>
      <c r="AB324" t="str">
        <f t="shared" si="22"/>
        <v>8*</v>
      </c>
      <c r="AC324">
        <f aca="true" t="shared" si="23" ref="AC324:AC387">IF(C324=C325,AC325+K324,K324)</f>
        <v>0</v>
      </c>
      <c r="AD324" t="b">
        <f aca="true" t="shared" si="24" ref="AD324:AD387">C324=C323</f>
        <v>1</v>
      </c>
    </row>
    <row r="325" spans="1:30" ht="15">
      <c r="A325" t="s">
        <v>123</v>
      </c>
      <c r="C325" t="str">
        <f>VLOOKUP(A325,'[1]TBL-Rosters (16).csv'!$A$2:$E$2007,5,FALSE)</f>
        <v>MID</v>
      </c>
      <c r="D325" s="10" t="s">
        <v>1</v>
      </c>
      <c r="E325" s="10" t="s">
        <v>2</v>
      </c>
      <c r="F325" s="10">
        <v>-62</v>
      </c>
      <c r="G325" s="10" t="s">
        <v>43</v>
      </c>
      <c r="H325" s="10" t="s">
        <v>1</v>
      </c>
      <c r="I325" s="10" t="s">
        <v>8</v>
      </c>
      <c r="J325">
        <v>22</v>
      </c>
      <c r="K325">
        <v>0</v>
      </c>
      <c r="L325" s="1">
        <v>16.33333333333334</v>
      </c>
      <c r="M325">
        <v>24</v>
      </c>
      <c r="N325">
        <v>22</v>
      </c>
      <c r="O325">
        <v>1</v>
      </c>
      <c r="P325">
        <v>19</v>
      </c>
      <c r="Q325">
        <v>1</v>
      </c>
      <c r="R325">
        <v>92</v>
      </c>
      <c r="S325">
        <v>0</v>
      </c>
      <c r="T325">
        <v>92</v>
      </c>
      <c r="U325" s="1">
        <v>16.33333333333334</v>
      </c>
      <c r="V325">
        <v>24</v>
      </c>
      <c r="W325">
        <v>22</v>
      </c>
      <c r="X325">
        <v>92</v>
      </c>
      <c r="Y325" s="9">
        <v>13.224489795918362</v>
      </c>
      <c r="AA325" t="str">
        <f t="shared" si="21"/>
        <v>1*</v>
      </c>
      <c r="AB325" t="str">
        <f t="shared" si="22"/>
        <v>6*</v>
      </c>
      <c r="AC325">
        <f t="shared" si="23"/>
        <v>0</v>
      </c>
      <c r="AD325" t="b">
        <f t="shared" si="24"/>
        <v>1</v>
      </c>
    </row>
    <row r="326" spans="1:30" ht="15">
      <c r="A326" t="s">
        <v>248</v>
      </c>
      <c r="B326" t="s">
        <v>245</v>
      </c>
      <c r="C326" t="str">
        <f>VLOOKUP(A326,'[1]TBL-Rosters (16).csv'!$A$2:$E$2007,5,FALSE)</f>
        <v>MID</v>
      </c>
      <c r="D326" s="10" t="s">
        <v>1</v>
      </c>
      <c r="E326" s="10" t="s">
        <v>240</v>
      </c>
      <c r="F326" s="10" t="s">
        <v>63</v>
      </c>
      <c r="G326" s="10" t="s">
        <v>63</v>
      </c>
      <c r="H326" s="10" t="s">
        <v>1</v>
      </c>
      <c r="I326" s="10" t="s">
        <v>38</v>
      </c>
      <c r="J326">
        <v>46</v>
      </c>
      <c r="K326">
        <v>0</v>
      </c>
      <c r="L326" s="1">
        <v>73.33333333333331</v>
      </c>
      <c r="M326">
        <v>16</v>
      </c>
      <c r="N326">
        <v>64</v>
      </c>
      <c r="O326">
        <v>6</v>
      </c>
      <c r="P326">
        <v>17</v>
      </c>
      <c r="Q326">
        <v>2</v>
      </c>
      <c r="R326">
        <v>298</v>
      </c>
      <c r="S326">
        <v>298</v>
      </c>
      <c r="T326">
        <v>0</v>
      </c>
      <c r="U326" s="1">
        <v>73.33333333333331</v>
      </c>
      <c r="V326">
        <v>16</v>
      </c>
      <c r="W326">
        <v>64</v>
      </c>
      <c r="X326">
        <v>298</v>
      </c>
      <c r="Y326" s="9">
        <v>1.963636363636364</v>
      </c>
      <c r="AA326" t="str">
        <f t="shared" si="21"/>
        <v>15*</v>
      </c>
      <c r="AB326" t="str">
        <f t="shared" si="22"/>
        <v>8*</v>
      </c>
      <c r="AC326">
        <f t="shared" si="23"/>
        <v>0</v>
      </c>
      <c r="AD326" t="b">
        <f t="shared" si="24"/>
        <v>1</v>
      </c>
    </row>
    <row r="327" spans="1:30" ht="15">
      <c r="A327" t="s">
        <v>216</v>
      </c>
      <c r="B327" t="s">
        <v>205</v>
      </c>
      <c r="C327" t="str">
        <f>VLOOKUP(A327,'[1]TBL-Rosters (16).csv'!$A$2:$E$2007,5,FALSE)</f>
        <v>MLR</v>
      </c>
      <c r="D327" s="10" t="s">
        <v>24</v>
      </c>
      <c r="E327" s="10" t="s">
        <v>1</v>
      </c>
      <c r="F327" s="10" t="s">
        <v>138</v>
      </c>
      <c r="G327" s="10" t="s">
        <v>87</v>
      </c>
      <c r="H327" s="10" t="s">
        <v>70</v>
      </c>
      <c r="I327" s="10" t="s">
        <v>1</v>
      </c>
      <c r="J327">
        <v>33</v>
      </c>
      <c r="K327">
        <v>33</v>
      </c>
      <c r="L327" s="1">
        <v>185.66666666666663</v>
      </c>
      <c r="M327">
        <v>69</v>
      </c>
      <c r="N327">
        <v>136</v>
      </c>
      <c r="O327">
        <v>16</v>
      </c>
      <c r="P327">
        <v>58</v>
      </c>
      <c r="Q327">
        <v>1</v>
      </c>
      <c r="R327">
        <v>756</v>
      </c>
      <c r="S327">
        <v>0</v>
      </c>
      <c r="T327">
        <v>756</v>
      </c>
      <c r="U327" s="1">
        <v>0</v>
      </c>
      <c r="V327">
        <v>0</v>
      </c>
      <c r="W327">
        <v>0</v>
      </c>
      <c r="X327">
        <v>0</v>
      </c>
      <c r="Y327" s="9">
        <v>3.344703770197487</v>
      </c>
      <c r="AA327" t="str">
        <f t="shared" si="21"/>
        <v>13</v>
      </c>
      <c r="AB327" t="str">
        <f t="shared" si="22"/>
        <v>23</v>
      </c>
      <c r="AC327">
        <f t="shared" si="23"/>
        <v>192</v>
      </c>
      <c r="AD327" t="b">
        <f t="shared" si="24"/>
        <v>0</v>
      </c>
    </row>
    <row r="328" spans="1:30" ht="15">
      <c r="A328" t="s">
        <v>508</v>
      </c>
      <c r="B328" t="s">
        <v>494</v>
      </c>
      <c r="C328" t="str">
        <f>VLOOKUP(A328,'[1]TBL-Rosters (16).csv'!$A$2:$E$2007,5,FALSE)</f>
        <v>MLR</v>
      </c>
      <c r="D328" s="10" t="s">
        <v>81</v>
      </c>
      <c r="E328" s="10" t="s">
        <v>1</v>
      </c>
      <c r="F328" s="10" t="s">
        <v>88</v>
      </c>
      <c r="G328" s="10" t="s">
        <v>17</v>
      </c>
      <c r="H328" s="10" t="s">
        <v>19</v>
      </c>
      <c r="I328" s="10" t="s">
        <v>1</v>
      </c>
      <c r="J328">
        <v>33</v>
      </c>
      <c r="K328">
        <v>33</v>
      </c>
      <c r="L328" s="1">
        <v>179</v>
      </c>
      <c r="M328">
        <v>60</v>
      </c>
      <c r="N328">
        <v>161</v>
      </c>
      <c r="O328">
        <v>17</v>
      </c>
      <c r="P328">
        <v>44</v>
      </c>
      <c r="Q328">
        <v>2</v>
      </c>
      <c r="R328">
        <v>730</v>
      </c>
      <c r="S328">
        <v>0</v>
      </c>
      <c r="T328">
        <v>730</v>
      </c>
      <c r="U328" s="1">
        <v>0</v>
      </c>
      <c r="V328">
        <v>0</v>
      </c>
      <c r="W328">
        <v>0</v>
      </c>
      <c r="X328">
        <v>0</v>
      </c>
      <c r="Y328" s="9">
        <v>3.016759776536313</v>
      </c>
      <c r="AA328" t="str">
        <f t="shared" si="21"/>
        <v>11</v>
      </c>
      <c r="AB328" t="str">
        <f t="shared" si="22"/>
        <v>22</v>
      </c>
      <c r="AC328">
        <f t="shared" si="23"/>
        <v>159</v>
      </c>
      <c r="AD328" t="b">
        <f t="shared" si="24"/>
        <v>1</v>
      </c>
    </row>
    <row r="329" spans="1:30" ht="15">
      <c r="A329" t="s">
        <v>313</v>
      </c>
      <c r="B329" t="s">
        <v>301</v>
      </c>
      <c r="C329" t="str">
        <f>VLOOKUP(A329,'[1]TBL-Rosters (16).csv'!$A$2:$E$2007,5,FALSE)</f>
        <v>MLR</v>
      </c>
      <c r="D329" s="10" t="s">
        <v>30</v>
      </c>
      <c r="E329" s="10" t="s">
        <v>1</v>
      </c>
      <c r="F329" s="10" t="s">
        <v>7</v>
      </c>
      <c r="G329" s="10" t="s">
        <v>34</v>
      </c>
      <c r="H329" s="10" t="s">
        <v>35</v>
      </c>
      <c r="I329" s="10" t="s">
        <v>1</v>
      </c>
      <c r="J329">
        <v>28</v>
      </c>
      <c r="K329">
        <v>28</v>
      </c>
      <c r="L329" s="1">
        <v>163</v>
      </c>
      <c r="M329">
        <v>61</v>
      </c>
      <c r="N329">
        <v>166</v>
      </c>
      <c r="O329">
        <v>17</v>
      </c>
      <c r="P329">
        <v>50</v>
      </c>
      <c r="Q329">
        <v>0</v>
      </c>
      <c r="R329">
        <v>690</v>
      </c>
      <c r="S329">
        <v>0</v>
      </c>
      <c r="T329">
        <v>690</v>
      </c>
      <c r="U329" s="1">
        <v>0</v>
      </c>
      <c r="V329">
        <v>0</v>
      </c>
      <c r="W329">
        <v>0</v>
      </c>
      <c r="X329">
        <v>0</v>
      </c>
      <c r="Y329" s="9">
        <v>3.3680981595092025</v>
      </c>
      <c r="AA329" t="str">
        <f t="shared" si="21"/>
        <v>9</v>
      </c>
      <c r="AB329" t="str">
        <f t="shared" si="22"/>
        <v>25</v>
      </c>
      <c r="AC329">
        <f t="shared" si="23"/>
        <v>126</v>
      </c>
      <c r="AD329" t="b">
        <f t="shared" si="24"/>
        <v>1</v>
      </c>
    </row>
    <row r="330" spans="1:30" ht="15">
      <c r="A330" t="s">
        <v>344</v>
      </c>
      <c r="B330" t="s">
        <v>41</v>
      </c>
      <c r="C330" t="str">
        <f>VLOOKUP(A330,'[1]TBL-Rosters (16).csv'!$A$2:$E$2007,5,FALSE)</f>
        <v>MLR</v>
      </c>
      <c r="D330" s="10" t="s">
        <v>30</v>
      </c>
      <c r="E330" s="10" t="s">
        <v>1</v>
      </c>
      <c r="F330" s="10" t="s">
        <v>97</v>
      </c>
      <c r="G330" s="10">
        <v>-21</v>
      </c>
      <c r="H330" s="10" t="s">
        <v>70</v>
      </c>
      <c r="I330" s="10" t="s">
        <v>1</v>
      </c>
      <c r="J330">
        <v>23</v>
      </c>
      <c r="K330">
        <v>23</v>
      </c>
      <c r="L330" s="1">
        <v>115.33333333333331</v>
      </c>
      <c r="M330">
        <v>58</v>
      </c>
      <c r="N330">
        <v>102</v>
      </c>
      <c r="O330">
        <v>20</v>
      </c>
      <c r="P330">
        <v>41</v>
      </c>
      <c r="Q330">
        <v>2</v>
      </c>
      <c r="R330">
        <v>488</v>
      </c>
      <c r="S330">
        <v>0</v>
      </c>
      <c r="T330">
        <v>488</v>
      </c>
      <c r="U330" s="1">
        <v>0</v>
      </c>
      <c r="V330">
        <v>0</v>
      </c>
      <c r="W330">
        <v>0</v>
      </c>
      <c r="X330">
        <v>0</v>
      </c>
      <c r="Y330" s="9">
        <v>4.526011560693642</v>
      </c>
      <c r="AA330" t="str">
        <f t="shared" si="21"/>
        <v>9</v>
      </c>
      <c r="AB330" t="str">
        <f t="shared" si="22"/>
        <v>23</v>
      </c>
      <c r="AC330">
        <f t="shared" si="23"/>
        <v>98</v>
      </c>
      <c r="AD330" t="b">
        <f t="shared" si="24"/>
        <v>1</v>
      </c>
    </row>
    <row r="331" spans="1:30" ht="15">
      <c r="A331" t="s">
        <v>418</v>
      </c>
      <c r="B331" t="s">
        <v>407</v>
      </c>
      <c r="C331" t="str">
        <f>VLOOKUP(A331,'[1]TBL-Rosters (16).csv'!$A$2:$E$2007,5,FALSE)</f>
        <v>MLR</v>
      </c>
      <c r="D331" s="10" t="s">
        <v>16</v>
      </c>
      <c r="E331" s="10" t="s">
        <v>1</v>
      </c>
      <c r="F331" s="10" t="s">
        <v>97</v>
      </c>
      <c r="G331" s="10" t="s">
        <v>22</v>
      </c>
      <c r="H331" s="10" t="s">
        <v>70</v>
      </c>
      <c r="I331" s="10" t="s">
        <v>1</v>
      </c>
      <c r="J331">
        <v>23</v>
      </c>
      <c r="K331">
        <v>23</v>
      </c>
      <c r="L331" s="1">
        <v>130.33333333333331</v>
      </c>
      <c r="M331">
        <v>46</v>
      </c>
      <c r="N331">
        <v>98</v>
      </c>
      <c r="O331">
        <v>15</v>
      </c>
      <c r="P331">
        <v>44</v>
      </c>
      <c r="Q331">
        <v>2</v>
      </c>
      <c r="R331">
        <v>533</v>
      </c>
      <c r="S331">
        <v>533</v>
      </c>
      <c r="T331">
        <v>0</v>
      </c>
      <c r="U331" s="1">
        <v>0</v>
      </c>
      <c r="V331">
        <v>0</v>
      </c>
      <c r="W331">
        <v>0</v>
      </c>
      <c r="X331">
        <v>0</v>
      </c>
      <c r="Y331" s="9">
        <v>3.1764705882352944</v>
      </c>
      <c r="AA331" t="str">
        <f t="shared" si="21"/>
        <v>14</v>
      </c>
      <c r="AB331" t="str">
        <f t="shared" si="22"/>
        <v>23</v>
      </c>
      <c r="AC331">
        <f t="shared" si="23"/>
        <v>75</v>
      </c>
      <c r="AD331" t="b">
        <f t="shared" si="24"/>
        <v>1</v>
      </c>
    </row>
    <row r="332" spans="1:30" ht="15">
      <c r="A332" t="s">
        <v>129</v>
      </c>
      <c r="C332" t="str">
        <f>VLOOKUP(A332,'[1]TBL-Rosters (16).csv'!$A$2:$E$2007,5,FALSE)</f>
        <v>MLR</v>
      </c>
      <c r="D332" s="10" t="s">
        <v>4</v>
      </c>
      <c r="E332" s="10" t="s">
        <v>1</v>
      </c>
      <c r="F332" s="10">
        <v>-51</v>
      </c>
      <c r="G332" s="10" t="s">
        <v>7</v>
      </c>
      <c r="H332" s="10" t="s">
        <v>70</v>
      </c>
      <c r="I332" s="10" t="s">
        <v>120</v>
      </c>
      <c r="J332">
        <v>14</v>
      </c>
      <c r="K332">
        <v>13</v>
      </c>
      <c r="L332" s="1">
        <v>62.333333333333336</v>
      </c>
      <c r="M332">
        <v>34</v>
      </c>
      <c r="N332">
        <v>61</v>
      </c>
      <c r="O332">
        <v>8</v>
      </c>
      <c r="P332">
        <v>37</v>
      </c>
      <c r="Q332">
        <v>2</v>
      </c>
      <c r="R332">
        <v>288</v>
      </c>
      <c r="S332">
        <v>0</v>
      </c>
      <c r="T332">
        <v>288</v>
      </c>
      <c r="U332" s="1">
        <v>4.666666666666667</v>
      </c>
      <c r="V332">
        <v>0</v>
      </c>
      <c r="W332">
        <v>2</v>
      </c>
      <c r="X332">
        <v>17</v>
      </c>
      <c r="Y332" s="9">
        <v>4.909090909090909</v>
      </c>
      <c r="AA332" t="str">
        <f t="shared" si="21"/>
        <v>7</v>
      </c>
      <c r="AB332" t="str">
        <f t="shared" si="22"/>
        <v>23/19*</v>
      </c>
      <c r="AC332">
        <f t="shared" si="23"/>
        <v>52</v>
      </c>
      <c r="AD332" t="b">
        <f t="shared" si="24"/>
        <v>1</v>
      </c>
    </row>
    <row r="333" spans="1:30" ht="15">
      <c r="A333" t="s">
        <v>400</v>
      </c>
      <c r="B333" t="s">
        <v>389</v>
      </c>
      <c r="C333" t="str">
        <f>VLOOKUP(A333,'[1]TBL-Rosters (16).csv'!$A$2:$E$2007,5,FALSE)</f>
        <v>MLR</v>
      </c>
      <c r="D333" s="10" t="s">
        <v>24</v>
      </c>
      <c r="E333" s="10" t="s">
        <v>45</v>
      </c>
      <c r="F333" s="10">
        <v>-41</v>
      </c>
      <c r="G333" s="10" t="s">
        <v>59</v>
      </c>
      <c r="H333" s="10" t="s">
        <v>19</v>
      </c>
      <c r="I333" s="10" t="s">
        <v>81</v>
      </c>
      <c r="J333">
        <v>24</v>
      </c>
      <c r="K333">
        <v>11</v>
      </c>
      <c r="L333" s="1">
        <v>85.66666666666667</v>
      </c>
      <c r="M333">
        <v>35</v>
      </c>
      <c r="N333">
        <v>69</v>
      </c>
      <c r="O333">
        <v>7</v>
      </c>
      <c r="P333">
        <v>41</v>
      </c>
      <c r="Q333">
        <v>1</v>
      </c>
      <c r="R333">
        <v>358</v>
      </c>
      <c r="S333">
        <v>358</v>
      </c>
      <c r="T333">
        <v>0</v>
      </c>
      <c r="U333" s="1">
        <v>27.33333333333334</v>
      </c>
      <c r="V333">
        <v>12</v>
      </c>
      <c r="W333">
        <v>22</v>
      </c>
      <c r="X333">
        <v>118</v>
      </c>
      <c r="Y333" s="9">
        <v>3.67704280155642</v>
      </c>
      <c r="AA333" t="str">
        <f t="shared" si="21"/>
        <v>13/12*</v>
      </c>
      <c r="AB333" t="str">
        <f t="shared" si="22"/>
        <v>22/11*</v>
      </c>
      <c r="AC333">
        <f t="shared" si="23"/>
        <v>39</v>
      </c>
      <c r="AD333" t="b">
        <f t="shared" si="24"/>
        <v>1</v>
      </c>
    </row>
    <row r="334" spans="1:30" ht="15">
      <c r="A334" t="s">
        <v>560</v>
      </c>
      <c r="B334" t="s">
        <v>548</v>
      </c>
      <c r="C334" t="str">
        <f>VLOOKUP(A334,'[1]TBL-Rosters (16).csv'!$A$2:$E$2007,5,FALSE)</f>
        <v>MLR</v>
      </c>
      <c r="D334" s="10" t="s">
        <v>54</v>
      </c>
      <c r="E334" s="10" t="s">
        <v>1</v>
      </c>
      <c r="F334" s="10">
        <v>-13</v>
      </c>
      <c r="G334" s="10">
        <v>-26</v>
      </c>
      <c r="H334" s="10" t="s">
        <v>35</v>
      </c>
      <c r="I334" s="10" t="s">
        <v>56</v>
      </c>
      <c r="J334">
        <v>14</v>
      </c>
      <c r="K334">
        <v>9</v>
      </c>
      <c r="L334" s="1">
        <v>48</v>
      </c>
      <c r="M334">
        <v>36</v>
      </c>
      <c r="N334">
        <v>51</v>
      </c>
      <c r="O334">
        <v>10</v>
      </c>
      <c r="P334">
        <v>20</v>
      </c>
      <c r="Q334">
        <v>1</v>
      </c>
      <c r="R334">
        <v>215</v>
      </c>
      <c r="S334">
        <v>0</v>
      </c>
      <c r="T334">
        <v>215</v>
      </c>
      <c r="U334" s="1">
        <v>11.666666666666664</v>
      </c>
      <c r="V334">
        <v>8</v>
      </c>
      <c r="W334">
        <v>12</v>
      </c>
      <c r="X334">
        <v>48</v>
      </c>
      <c r="Y334" s="9">
        <v>6.75</v>
      </c>
      <c r="AA334" t="str">
        <f t="shared" si="21"/>
        <v>1</v>
      </c>
      <c r="AB334" t="str">
        <f t="shared" si="22"/>
        <v>25/12*</v>
      </c>
      <c r="AC334">
        <f t="shared" si="23"/>
        <v>28</v>
      </c>
      <c r="AD334" t="b">
        <f t="shared" si="24"/>
        <v>1</v>
      </c>
    </row>
    <row r="335" spans="1:30" ht="15">
      <c r="A335" t="s">
        <v>531</v>
      </c>
      <c r="B335" t="s">
        <v>532</v>
      </c>
      <c r="C335" t="str">
        <f>VLOOKUP(A335,'[1]TBL-Rosters (16).csv'!$A$2:$E$2007,5,FALSE)</f>
        <v>MLR</v>
      </c>
      <c r="D335" s="10" t="s">
        <v>54</v>
      </c>
      <c r="E335" s="10" t="s">
        <v>1</v>
      </c>
      <c r="F335" s="10" t="s">
        <v>88</v>
      </c>
      <c r="G335" s="10">
        <v>-24</v>
      </c>
      <c r="H335" s="10" t="s">
        <v>12</v>
      </c>
      <c r="I335" s="10" t="s">
        <v>1</v>
      </c>
      <c r="J335">
        <v>9</v>
      </c>
      <c r="K335">
        <v>9</v>
      </c>
      <c r="L335" s="1">
        <v>38.333333333333336</v>
      </c>
      <c r="M335">
        <v>25</v>
      </c>
      <c r="N335">
        <v>52</v>
      </c>
      <c r="O335">
        <v>8</v>
      </c>
      <c r="P335">
        <v>10</v>
      </c>
      <c r="Q335">
        <v>0</v>
      </c>
      <c r="R335">
        <v>175</v>
      </c>
      <c r="S335">
        <v>175</v>
      </c>
      <c r="T335">
        <v>0</v>
      </c>
      <c r="U335" s="1">
        <v>0</v>
      </c>
      <c r="V335">
        <v>0</v>
      </c>
      <c r="W335">
        <v>0</v>
      </c>
      <c r="X335">
        <v>0</v>
      </c>
      <c r="Y335" s="9">
        <v>5.869565217391304</v>
      </c>
      <c r="AA335" t="str">
        <f t="shared" si="21"/>
        <v>1</v>
      </c>
      <c r="AB335" t="str">
        <f t="shared" si="22"/>
        <v>24</v>
      </c>
      <c r="AC335">
        <f t="shared" si="23"/>
        <v>19</v>
      </c>
      <c r="AD335" t="b">
        <f t="shared" si="24"/>
        <v>1</v>
      </c>
    </row>
    <row r="336" spans="1:30" ht="15">
      <c r="A336" t="s">
        <v>620</v>
      </c>
      <c r="B336" t="s">
        <v>619</v>
      </c>
      <c r="C336" t="str">
        <f>VLOOKUP(A336,'[1]TBL-Rosters (16).csv'!$A$2:$E$2007,5,FALSE)</f>
        <v>MLR</v>
      </c>
      <c r="D336" s="10" t="s">
        <v>1</v>
      </c>
      <c r="E336" s="10" t="s">
        <v>334</v>
      </c>
      <c r="F336" s="10">
        <v>-22</v>
      </c>
      <c r="G336" s="10" t="s">
        <v>207</v>
      </c>
      <c r="H336" s="10" t="s">
        <v>27</v>
      </c>
      <c r="I336" s="10" t="s">
        <v>8</v>
      </c>
      <c r="J336">
        <v>57</v>
      </c>
      <c r="K336">
        <v>4</v>
      </c>
      <c r="L336" s="1">
        <v>53.66666666666668</v>
      </c>
      <c r="M336">
        <v>9</v>
      </c>
      <c r="N336">
        <v>37</v>
      </c>
      <c r="O336">
        <v>2</v>
      </c>
      <c r="P336">
        <v>22</v>
      </c>
      <c r="Q336">
        <v>1</v>
      </c>
      <c r="R336">
        <v>219</v>
      </c>
      <c r="S336">
        <v>0</v>
      </c>
      <c r="T336">
        <v>219</v>
      </c>
      <c r="U336" s="1">
        <v>48.333333333333336</v>
      </c>
      <c r="V336">
        <v>7</v>
      </c>
      <c r="W336">
        <v>34</v>
      </c>
      <c r="X336">
        <v>200</v>
      </c>
      <c r="Y336" s="9">
        <v>1.509316770186335</v>
      </c>
      <c r="AA336" t="str">
        <f t="shared" si="21"/>
        <v>20*</v>
      </c>
      <c r="AB336" t="str">
        <f t="shared" si="22"/>
        <v>5/6*</v>
      </c>
      <c r="AC336">
        <f t="shared" si="23"/>
        <v>10</v>
      </c>
      <c r="AD336" t="b">
        <f t="shared" si="24"/>
        <v>1</v>
      </c>
    </row>
    <row r="337" spans="1:30" ht="15">
      <c r="A337" t="s">
        <v>505</v>
      </c>
      <c r="B337" t="s">
        <v>494</v>
      </c>
      <c r="C337" t="str">
        <f>VLOOKUP(A337,'[1]TBL-Rosters (16).csv'!$A$2:$E$2007,5,FALSE)</f>
        <v>MLR</v>
      </c>
      <c r="D337" s="10" t="s">
        <v>1</v>
      </c>
      <c r="E337" s="10" t="s">
        <v>77</v>
      </c>
      <c r="F337" s="10" t="s">
        <v>7</v>
      </c>
      <c r="G337" s="10" t="s">
        <v>506</v>
      </c>
      <c r="H337" s="10" t="s">
        <v>27</v>
      </c>
      <c r="I337" s="10" t="s">
        <v>27</v>
      </c>
      <c r="J337">
        <v>65</v>
      </c>
      <c r="K337">
        <v>2</v>
      </c>
      <c r="L337" s="1">
        <v>56.66666666666668</v>
      </c>
      <c r="M337">
        <v>6</v>
      </c>
      <c r="N337">
        <v>37</v>
      </c>
      <c r="O337">
        <v>1</v>
      </c>
      <c r="P337">
        <v>16</v>
      </c>
      <c r="Q337">
        <v>0</v>
      </c>
      <c r="R337">
        <v>218</v>
      </c>
      <c r="S337">
        <v>0</v>
      </c>
      <c r="T337">
        <v>218</v>
      </c>
      <c r="U337" s="1">
        <v>53.66666666666668</v>
      </c>
      <c r="V337">
        <v>6</v>
      </c>
      <c r="W337">
        <v>35</v>
      </c>
      <c r="X337">
        <v>208</v>
      </c>
      <c r="Y337" s="9">
        <v>0.9529411764705881</v>
      </c>
      <c r="AA337" t="str">
        <f t="shared" si="21"/>
        <v>23*</v>
      </c>
      <c r="AB337" t="str">
        <f t="shared" si="22"/>
        <v>5/5*</v>
      </c>
      <c r="AC337">
        <f t="shared" si="23"/>
        <v>6</v>
      </c>
      <c r="AD337" t="b">
        <f t="shared" si="24"/>
        <v>1</v>
      </c>
    </row>
    <row r="338" spans="1:30" ht="15">
      <c r="A338" t="s">
        <v>131</v>
      </c>
      <c r="C338" t="str">
        <f>VLOOKUP(A338,'[1]TBL-Rosters (16).csv'!$A$2:$E$2007,5,FALSE)</f>
        <v>MLR</v>
      </c>
      <c r="D338" s="10" t="s">
        <v>54</v>
      </c>
      <c r="E338" s="10" t="s">
        <v>1</v>
      </c>
      <c r="F338" s="10">
        <v>-62</v>
      </c>
      <c r="G338" s="10">
        <v>-43</v>
      </c>
      <c r="H338" s="10" t="s">
        <v>35</v>
      </c>
      <c r="I338" s="10" t="s">
        <v>1</v>
      </c>
      <c r="J338">
        <v>2</v>
      </c>
      <c r="K338">
        <v>2</v>
      </c>
      <c r="L338" s="1">
        <v>6.333333333333332</v>
      </c>
      <c r="M338">
        <v>7</v>
      </c>
      <c r="N338">
        <v>7</v>
      </c>
      <c r="O338">
        <v>2</v>
      </c>
      <c r="P338">
        <v>5</v>
      </c>
      <c r="Q338">
        <v>0</v>
      </c>
      <c r="R338">
        <v>35</v>
      </c>
      <c r="S338">
        <v>0</v>
      </c>
      <c r="T338">
        <v>35</v>
      </c>
      <c r="U338" s="1">
        <v>0</v>
      </c>
      <c r="V338">
        <v>0</v>
      </c>
      <c r="W338">
        <v>0</v>
      </c>
      <c r="X338">
        <v>0</v>
      </c>
      <c r="Y338" s="9">
        <v>9.947368421052634</v>
      </c>
      <c r="AA338" t="str">
        <f t="shared" si="21"/>
        <v>1</v>
      </c>
      <c r="AB338" t="str">
        <f t="shared" si="22"/>
        <v>25</v>
      </c>
      <c r="AC338">
        <f t="shared" si="23"/>
        <v>4</v>
      </c>
      <c r="AD338" t="b">
        <f t="shared" si="24"/>
        <v>1</v>
      </c>
    </row>
    <row r="339" spans="1:30" ht="15">
      <c r="A339" t="s">
        <v>130</v>
      </c>
      <c r="C339" t="str">
        <f>VLOOKUP(A339,'[1]TBL-Rosters (16).csv'!$A$2:$E$2007,5,FALSE)</f>
        <v>MLR</v>
      </c>
      <c r="D339" s="10" t="s">
        <v>54</v>
      </c>
      <c r="E339" s="10" t="s">
        <v>1</v>
      </c>
      <c r="F339" s="10">
        <v>-62</v>
      </c>
      <c r="G339" s="10" t="s">
        <v>3</v>
      </c>
      <c r="H339" s="10" t="s">
        <v>56</v>
      </c>
      <c r="I339" s="10" t="s">
        <v>1</v>
      </c>
      <c r="J339">
        <v>1</v>
      </c>
      <c r="K339">
        <v>1</v>
      </c>
      <c r="L339" s="1">
        <v>1.3333333333333337</v>
      </c>
      <c r="M339">
        <v>1</v>
      </c>
      <c r="N339">
        <v>0</v>
      </c>
      <c r="O339">
        <v>0</v>
      </c>
      <c r="P339">
        <v>1</v>
      </c>
      <c r="Q339">
        <v>0</v>
      </c>
      <c r="R339">
        <v>5</v>
      </c>
      <c r="S339">
        <v>5</v>
      </c>
      <c r="T339">
        <v>0</v>
      </c>
      <c r="U339" s="1">
        <v>0</v>
      </c>
      <c r="V339">
        <v>0</v>
      </c>
      <c r="W339">
        <v>0</v>
      </c>
      <c r="X339">
        <v>0</v>
      </c>
      <c r="Y339" s="9">
        <v>6.749999999999998</v>
      </c>
      <c r="AA339" t="str">
        <f t="shared" si="21"/>
        <v>1</v>
      </c>
      <c r="AB339" t="str">
        <f t="shared" si="22"/>
        <v>12</v>
      </c>
      <c r="AC339">
        <f t="shared" si="23"/>
        <v>2</v>
      </c>
      <c r="AD339" t="b">
        <f t="shared" si="24"/>
        <v>1</v>
      </c>
    </row>
    <row r="340" spans="1:30" ht="15">
      <c r="A340" t="s">
        <v>525</v>
      </c>
      <c r="B340" t="s">
        <v>515</v>
      </c>
      <c r="C340" t="str">
        <f>VLOOKUP(A340,'[1]TBL-Rosters (16).csv'!$A$2:$E$2007,5,FALSE)</f>
        <v>MLR</v>
      </c>
      <c r="D340" s="10" t="s">
        <v>1</v>
      </c>
      <c r="E340" s="10" t="s">
        <v>75</v>
      </c>
      <c r="F340" s="10">
        <v>-16</v>
      </c>
      <c r="G340" s="10" t="s">
        <v>22</v>
      </c>
      <c r="H340" s="10" t="s">
        <v>4</v>
      </c>
      <c r="I340" s="10" t="s">
        <v>8</v>
      </c>
      <c r="J340">
        <v>56</v>
      </c>
      <c r="K340">
        <v>1</v>
      </c>
      <c r="L340" s="1">
        <v>51</v>
      </c>
      <c r="M340">
        <v>19</v>
      </c>
      <c r="N340">
        <v>49</v>
      </c>
      <c r="O340">
        <v>6</v>
      </c>
      <c r="P340">
        <v>21</v>
      </c>
      <c r="Q340">
        <v>1</v>
      </c>
      <c r="R340">
        <v>219</v>
      </c>
      <c r="S340">
        <v>182</v>
      </c>
      <c r="T340">
        <v>37</v>
      </c>
      <c r="U340" s="1">
        <v>49.333333333333336</v>
      </c>
      <c r="V340">
        <v>19</v>
      </c>
      <c r="W340">
        <v>47</v>
      </c>
      <c r="X340">
        <v>212</v>
      </c>
      <c r="Y340" s="9">
        <v>3.3529411764705883</v>
      </c>
      <c r="AA340" t="str">
        <f t="shared" si="21"/>
        <v>11*</v>
      </c>
      <c r="AB340" t="str">
        <f t="shared" si="22"/>
        <v>7/6*</v>
      </c>
      <c r="AC340">
        <f t="shared" si="23"/>
        <v>1</v>
      </c>
      <c r="AD340" t="b">
        <f t="shared" si="24"/>
        <v>1</v>
      </c>
    </row>
    <row r="341" spans="1:30" ht="15">
      <c r="A341" t="s">
        <v>566</v>
      </c>
      <c r="B341" t="s">
        <v>567</v>
      </c>
      <c r="C341" t="str">
        <f>VLOOKUP(A341,'[1]TBL-Rosters (16).csv'!$A$2:$E$2007,5,FALSE)</f>
        <v>MLR</v>
      </c>
      <c r="D341" s="10" t="s">
        <v>1</v>
      </c>
      <c r="E341" s="10" t="s">
        <v>6</v>
      </c>
      <c r="F341" s="10" t="s">
        <v>97</v>
      </c>
      <c r="G341" s="10">
        <v>-16</v>
      </c>
      <c r="H341" s="10" t="s">
        <v>1</v>
      </c>
      <c r="I341" s="10" t="s">
        <v>4</v>
      </c>
      <c r="J341">
        <v>30</v>
      </c>
      <c r="K341">
        <v>0</v>
      </c>
      <c r="L341" s="1">
        <v>33.66666666666668</v>
      </c>
      <c r="M341">
        <v>16</v>
      </c>
      <c r="N341">
        <v>39</v>
      </c>
      <c r="O341">
        <v>6</v>
      </c>
      <c r="P341">
        <v>13</v>
      </c>
      <c r="Q341">
        <v>1</v>
      </c>
      <c r="R341">
        <v>153</v>
      </c>
      <c r="S341">
        <v>0</v>
      </c>
      <c r="T341">
        <v>153</v>
      </c>
      <c r="U341" s="1">
        <v>33.66666666666668</v>
      </c>
      <c r="V341">
        <v>16</v>
      </c>
      <c r="W341">
        <v>39</v>
      </c>
      <c r="X341">
        <v>153</v>
      </c>
      <c r="Y341" s="9">
        <v>4.277227722772276</v>
      </c>
      <c r="AA341" t="str">
        <f t="shared" si="21"/>
        <v>5*</v>
      </c>
      <c r="AB341" t="str">
        <f t="shared" si="22"/>
        <v>7*</v>
      </c>
      <c r="AC341">
        <f t="shared" si="23"/>
        <v>0</v>
      </c>
      <c r="AD341" t="b">
        <f t="shared" si="24"/>
        <v>1</v>
      </c>
    </row>
    <row r="342" spans="1:30" ht="15">
      <c r="A342" t="s">
        <v>252</v>
      </c>
      <c r="B342" t="s">
        <v>245</v>
      </c>
      <c r="C342" t="str">
        <f>VLOOKUP(A342,'[1]TBL-Rosters (16).csv'!$A$2:$E$2007,5,FALSE)</f>
        <v>MLR</v>
      </c>
      <c r="D342" s="10" t="s">
        <v>1</v>
      </c>
      <c r="E342" s="10" t="s">
        <v>215</v>
      </c>
      <c r="F342" s="10" t="s">
        <v>48</v>
      </c>
      <c r="G342" s="10">
        <v>-12</v>
      </c>
      <c r="H342" s="10" t="s">
        <v>1</v>
      </c>
      <c r="I342" s="10" t="s">
        <v>8</v>
      </c>
      <c r="J342">
        <v>60</v>
      </c>
      <c r="K342">
        <v>0</v>
      </c>
      <c r="L342" s="1">
        <v>54.66666666666668</v>
      </c>
      <c r="M342">
        <v>23</v>
      </c>
      <c r="N342">
        <v>41</v>
      </c>
      <c r="O342">
        <v>8</v>
      </c>
      <c r="P342">
        <v>20</v>
      </c>
      <c r="Q342">
        <v>2</v>
      </c>
      <c r="R342">
        <v>222</v>
      </c>
      <c r="S342">
        <v>222</v>
      </c>
      <c r="T342">
        <v>0</v>
      </c>
      <c r="U342" s="1">
        <v>54.66666666666668</v>
      </c>
      <c r="V342">
        <v>23</v>
      </c>
      <c r="W342">
        <v>41</v>
      </c>
      <c r="X342">
        <v>222</v>
      </c>
      <c r="Y342" s="9">
        <v>3.7865853658536577</v>
      </c>
      <c r="AA342" t="str">
        <f t="shared" si="21"/>
        <v>13*</v>
      </c>
      <c r="AB342" t="str">
        <f t="shared" si="22"/>
        <v>6*</v>
      </c>
      <c r="AC342">
        <f t="shared" si="23"/>
        <v>0</v>
      </c>
      <c r="AD342" t="b">
        <f t="shared" si="24"/>
        <v>1</v>
      </c>
    </row>
    <row r="343" spans="1:30" ht="15">
      <c r="A343" t="s">
        <v>312</v>
      </c>
      <c r="B343" t="s">
        <v>301</v>
      </c>
      <c r="C343" t="str">
        <f>VLOOKUP(A343,'[1]TBL-Rosters (16).csv'!$A$2:$E$2007,5,FALSE)</f>
        <v>MLR</v>
      </c>
      <c r="D343" s="10" t="s">
        <v>1</v>
      </c>
      <c r="E343" s="10" t="s">
        <v>2</v>
      </c>
      <c r="F343" s="10" t="s">
        <v>3</v>
      </c>
      <c r="G343" s="10" t="s">
        <v>3</v>
      </c>
      <c r="H343" s="10" t="s">
        <v>1</v>
      </c>
      <c r="I343" s="10" t="s">
        <v>33</v>
      </c>
      <c r="J343">
        <v>2</v>
      </c>
      <c r="K343">
        <v>0</v>
      </c>
      <c r="L343" s="1">
        <v>1.3333333333333337</v>
      </c>
      <c r="M343">
        <v>0</v>
      </c>
      <c r="N343">
        <v>1</v>
      </c>
      <c r="O343">
        <v>0</v>
      </c>
      <c r="P343">
        <v>0</v>
      </c>
      <c r="Q343">
        <v>0</v>
      </c>
      <c r="R343">
        <v>4</v>
      </c>
      <c r="S343">
        <v>0</v>
      </c>
      <c r="T343">
        <v>4</v>
      </c>
      <c r="U343" s="1">
        <v>1.3333333333333337</v>
      </c>
      <c r="V343">
        <v>0</v>
      </c>
      <c r="W343">
        <v>1</v>
      </c>
      <c r="X343">
        <v>4</v>
      </c>
      <c r="Y343" s="9">
        <v>0</v>
      </c>
      <c r="AA343" t="str">
        <f t="shared" si="21"/>
        <v>1*</v>
      </c>
      <c r="AB343" t="str">
        <f t="shared" si="22"/>
        <v>4*</v>
      </c>
      <c r="AC343">
        <f t="shared" si="23"/>
        <v>0</v>
      </c>
      <c r="AD343" t="b">
        <f t="shared" si="24"/>
        <v>1</v>
      </c>
    </row>
    <row r="344" spans="1:30" ht="15">
      <c r="A344" t="s">
        <v>125</v>
      </c>
      <c r="C344" t="str">
        <f>VLOOKUP(A344,'[1]TBL-Rosters (16).csv'!$A$2:$E$2007,5,FALSE)</f>
        <v>MLR</v>
      </c>
      <c r="D344" s="10" t="s">
        <v>1</v>
      </c>
      <c r="E344" s="10" t="s">
        <v>126</v>
      </c>
      <c r="F344" s="10">
        <v>-62</v>
      </c>
      <c r="G344" s="10" t="s">
        <v>3</v>
      </c>
      <c r="H344" s="10" t="s">
        <v>1</v>
      </c>
      <c r="I344" s="10" t="s">
        <v>8</v>
      </c>
      <c r="J344">
        <v>27</v>
      </c>
      <c r="K344">
        <v>0</v>
      </c>
      <c r="L344" s="1">
        <v>24.33333333333334</v>
      </c>
      <c r="M344">
        <v>12</v>
      </c>
      <c r="N344">
        <v>14</v>
      </c>
      <c r="O344">
        <v>0</v>
      </c>
      <c r="P344">
        <v>19</v>
      </c>
      <c r="Q344">
        <v>0</v>
      </c>
      <c r="R344">
        <v>107</v>
      </c>
      <c r="S344">
        <v>0</v>
      </c>
      <c r="T344">
        <v>107</v>
      </c>
      <c r="U344" s="1">
        <v>24.33333333333334</v>
      </c>
      <c r="V344">
        <v>12</v>
      </c>
      <c r="W344">
        <v>14</v>
      </c>
      <c r="X344">
        <v>107</v>
      </c>
      <c r="Y344" s="9">
        <v>4.438356164383561</v>
      </c>
      <c r="AA344" t="str">
        <f t="shared" si="21"/>
        <v>14*</v>
      </c>
      <c r="AB344" t="str">
        <f t="shared" si="22"/>
        <v>6*</v>
      </c>
      <c r="AC344">
        <f t="shared" si="23"/>
        <v>0</v>
      </c>
      <c r="AD344" t="b">
        <f t="shared" si="24"/>
        <v>1</v>
      </c>
    </row>
    <row r="345" spans="1:30" ht="15">
      <c r="A345" t="s">
        <v>127</v>
      </c>
      <c r="C345" t="str">
        <f>VLOOKUP(A345,'[1]TBL-Rosters (16).csv'!$A$2:$E$2007,5,FALSE)</f>
        <v>MLR</v>
      </c>
      <c r="D345" s="10" t="s">
        <v>1</v>
      </c>
      <c r="E345" s="10" t="s">
        <v>2</v>
      </c>
      <c r="F345" s="10">
        <v>-62</v>
      </c>
      <c r="G345" s="10">
        <v>-62</v>
      </c>
      <c r="H345" s="10" t="s">
        <v>1</v>
      </c>
      <c r="I345" s="10" t="s">
        <v>30</v>
      </c>
      <c r="J345">
        <v>1</v>
      </c>
      <c r="K345">
        <v>0</v>
      </c>
      <c r="L345" s="1">
        <v>0.6666666666666666</v>
      </c>
      <c r="M345">
        <v>2</v>
      </c>
      <c r="N345">
        <v>3</v>
      </c>
      <c r="O345">
        <v>1</v>
      </c>
      <c r="P345">
        <v>1</v>
      </c>
      <c r="Q345">
        <v>0</v>
      </c>
      <c r="R345">
        <v>7</v>
      </c>
      <c r="S345">
        <v>0</v>
      </c>
      <c r="T345">
        <v>7</v>
      </c>
      <c r="U345" s="1">
        <v>0.6666666666666666</v>
      </c>
      <c r="V345">
        <v>2</v>
      </c>
      <c r="W345">
        <v>3</v>
      </c>
      <c r="X345">
        <v>7</v>
      </c>
      <c r="Y345" s="9">
        <v>27</v>
      </c>
      <c r="AA345" t="str">
        <f t="shared" si="21"/>
        <v>1*</v>
      </c>
      <c r="AB345" t="str">
        <f t="shared" si="22"/>
        <v>9*</v>
      </c>
      <c r="AC345">
        <f t="shared" si="23"/>
        <v>0</v>
      </c>
      <c r="AD345" t="b">
        <f t="shared" si="24"/>
        <v>1</v>
      </c>
    </row>
    <row r="346" spans="1:30" ht="15">
      <c r="A346" t="s">
        <v>709</v>
      </c>
      <c r="B346" t="s">
        <v>705</v>
      </c>
      <c r="C346" t="str">
        <f>VLOOKUP(A346,'[1]TBL-Rosters (16).csv'!$A$2:$E$2007,5,FALSE)</f>
        <v>MLR</v>
      </c>
      <c r="D346" s="10" t="s">
        <v>1</v>
      </c>
      <c r="E346" s="10" t="s">
        <v>45</v>
      </c>
      <c r="F346" s="10">
        <v>-15</v>
      </c>
      <c r="G346" s="10" t="s">
        <v>116</v>
      </c>
      <c r="H346" s="10" t="s">
        <v>1</v>
      </c>
      <c r="I346" s="10" t="s">
        <v>8</v>
      </c>
      <c r="J346">
        <v>40</v>
      </c>
      <c r="K346">
        <v>0</v>
      </c>
      <c r="L346" s="1">
        <v>35.66666666666668</v>
      </c>
      <c r="M346">
        <v>14</v>
      </c>
      <c r="N346">
        <v>30</v>
      </c>
      <c r="O346">
        <v>4</v>
      </c>
      <c r="P346">
        <v>15</v>
      </c>
      <c r="Q346">
        <v>1</v>
      </c>
      <c r="R346">
        <v>154</v>
      </c>
      <c r="S346">
        <v>0</v>
      </c>
      <c r="T346">
        <v>154</v>
      </c>
      <c r="U346" s="1">
        <v>35.66666666666668</v>
      </c>
      <c r="V346">
        <v>14</v>
      </c>
      <c r="W346">
        <v>30</v>
      </c>
      <c r="X346">
        <v>154</v>
      </c>
      <c r="Y346" s="9">
        <v>3.5327102803738306</v>
      </c>
      <c r="AA346" t="str">
        <f t="shared" si="21"/>
        <v>12*</v>
      </c>
      <c r="AB346" t="str">
        <f t="shared" si="22"/>
        <v>6*</v>
      </c>
      <c r="AC346">
        <f t="shared" si="23"/>
        <v>0</v>
      </c>
      <c r="AD346" t="b">
        <f t="shared" si="24"/>
        <v>1</v>
      </c>
    </row>
    <row r="347" spans="1:30" ht="15">
      <c r="A347" t="s">
        <v>128</v>
      </c>
      <c r="C347" t="str">
        <f>VLOOKUP(A347,'[1]TBL-Rosters (16).csv'!$A$2:$E$2007,5,FALSE)</f>
        <v>MLR</v>
      </c>
      <c r="D347" s="10" t="s">
        <v>1</v>
      </c>
      <c r="E347" s="10" t="s">
        <v>115</v>
      </c>
      <c r="F347" s="10" t="s">
        <v>3</v>
      </c>
      <c r="G347" s="10">
        <v>-62</v>
      </c>
      <c r="H347" s="10" t="s">
        <v>1</v>
      </c>
      <c r="I347" s="10" t="s">
        <v>27</v>
      </c>
      <c r="J347">
        <v>4</v>
      </c>
      <c r="K347">
        <v>0</v>
      </c>
      <c r="L347" s="1">
        <v>4</v>
      </c>
      <c r="M347">
        <v>1</v>
      </c>
      <c r="N347">
        <v>1</v>
      </c>
      <c r="O347">
        <v>1</v>
      </c>
      <c r="P347">
        <v>0</v>
      </c>
      <c r="Q347">
        <v>0</v>
      </c>
      <c r="R347">
        <v>13</v>
      </c>
      <c r="S347">
        <v>0</v>
      </c>
      <c r="T347">
        <v>13</v>
      </c>
      <c r="U347" s="1">
        <v>4</v>
      </c>
      <c r="V347">
        <v>1</v>
      </c>
      <c r="W347">
        <v>1</v>
      </c>
      <c r="X347">
        <v>13</v>
      </c>
      <c r="Y347" s="9">
        <v>2.25</v>
      </c>
      <c r="AA347" t="str">
        <f t="shared" si="21"/>
        <v>4*</v>
      </c>
      <c r="AB347" t="str">
        <f t="shared" si="22"/>
        <v>5*</v>
      </c>
      <c r="AC347">
        <f t="shared" si="23"/>
        <v>0</v>
      </c>
      <c r="AD347" t="b">
        <f t="shared" si="24"/>
        <v>1</v>
      </c>
    </row>
    <row r="348" spans="1:30" ht="15">
      <c r="A348" t="s">
        <v>214</v>
      </c>
      <c r="B348" t="s">
        <v>205</v>
      </c>
      <c r="C348" t="str">
        <f>VLOOKUP(A348,'[1]TBL-Rosters (16).csv'!$A$2:$E$2007,5,FALSE)</f>
        <v>MLR</v>
      </c>
      <c r="D348" s="10" t="s">
        <v>1</v>
      </c>
      <c r="E348" s="10" t="s">
        <v>215</v>
      </c>
      <c r="F348" s="10" t="s">
        <v>143</v>
      </c>
      <c r="G348" s="10" t="s">
        <v>48</v>
      </c>
      <c r="H348" s="10" t="s">
        <v>1</v>
      </c>
      <c r="I348" s="10" t="s">
        <v>8</v>
      </c>
      <c r="J348">
        <v>64</v>
      </c>
      <c r="K348">
        <v>0</v>
      </c>
      <c r="L348" s="1">
        <v>64.33333333333331</v>
      </c>
      <c r="M348">
        <v>21</v>
      </c>
      <c r="N348">
        <v>50</v>
      </c>
      <c r="O348">
        <v>8</v>
      </c>
      <c r="P348">
        <v>10</v>
      </c>
      <c r="Q348">
        <v>1</v>
      </c>
      <c r="R348">
        <v>251</v>
      </c>
      <c r="S348">
        <v>0</v>
      </c>
      <c r="T348">
        <v>251</v>
      </c>
      <c r="U348" s="1">
        <v>64.33333333333331</v>
      </c>
      <c r="V348">
        <v>21</v>
      </c>
      <c r="W348">
        <v>50</v>
      </c>
      <c r="X348">
        <v>251</v>
      </c>
      <c r="Y348" s="9">
        <v>2.937823834196892</v>
      </c>
      <c r="AA348" t="str">
        <f t="shared" si="21"/>
        <v>13*</v>
      </c>
      <c r="AB348" t="str">
        <f t="shared" si="22"/>
        <v>6*</v>
      </c>
      <c r="AC348">
        <f t="shared" si="23"/>
        <v>0</v>
      </c>
      <c r="AD348" t="b">
        <f t="shared" si="24"/>
        <v>1</v>
      </c>
    </row>
    <row r="349" spans="1:30" ht="15">
      <c r="A349" t="s">
        <v>238</v>
      </c>
      <c r="B349" t="s">
        <v>223</v>
      </c>
      <c r="C349" t="str">
        <f>VLOOKUP(A349,'[1]TBL-Rosters (16).csv'!$A$2:$E$2007,5,FALSE)</f>
        <v>MLR</v>
      </c>
      <c r="D349" s="10" t="s">
        <v>1</v>
      </c>
      <c r="E349" s="10" t="s">
        <v>95</v>
      </c>
      <c r="F349" s="10">
        <v>-62</v>
      </c>
      <c r="G349" s="10" t="s">
        <v>17</v>
      </c>
      <c r="H349" s="10" t="s">
        <v>1</v>
      </c>
      <c r="I349" s="10" t="s">
        <v>8</v>
      </c>
      <c r="J349">
        <v>62</v>
      </c>
      <c r="K349">
        <v>0</v>
      </c>
      <c r="L349" s="1">
        <v>54</v>
      </c>
      <c r="M349">
        <v>31</v>
      </c>
      <c r="N349">
        <v>48</v>
      </c>
      <c r="O349">
        <v>6</v>
      </c>
      <c r="P349">
        <v>37</v>
      </c>
      <c r="Q349">
        <v>1</v>
      </c>
      <c r="R349">
        <v>251</v>
      </c>
      <c r="S349">
        <v>251</v>
      </c>
      <c r="T349">
        <v>0</v>
      </c>
      <c r="U349" s="1">
        <v>54</v>
      </c>
      <c r="V349">
        <v>31</v>
      </c>
      <c r="W349">
        <v>48</v>
      </c>
      <c r="X349">
        <v>251</v>
      </c>
      <c r="Y349" s="9">
        <v>5.166666666666667</v>
      </c>
      <c r="AA349" t="str">
        <f t="shared" si="21"/>
        <v>9*</v>
      </c>
      <c r="AB349" t="str">
        <f t="shared" si="22"/>
        <v>6*</v>
      </c>
      <c r="AC349">
        <f t="shared" si="23"/>
        <v>0</v>
      </c>
      <c r="AD349" t="b">
        <f t="shared" si="24"/>
        <v>1</v>
      </c>
    </row>
    <row r="350" spans="1:30" ht="15">
      <c r="A350" t="s">
        <v>398</v>
      </c>
      <c r="B350" t="s">
        <v>389</v>
      </c>
      <c r="C350" t="str">
        <f>VLOOKUP(A350,'[1]TBL-Rosters (16).csv'!$A$2:$E$2007,5,FALSE)</f>
        <v>MLR</v>
      </c>
      <c r="D350" s="10" t="s">
        <v>1</v>
      </c>
      <c r="E350" s="10" t="s">
        <v>191</v>
      </c>
      <c r="F350" s="10">
        <v>-24</v>
      </c>
      <c r="G350" s="10" t="s">
        <v>88</v>
      </c>
      <c r="H350" s="10" t="s">
        <v>1</v>
      </c>
      <c r="I350" s="10" t="s">
        <v>8</v>
      </c>
      <c r="J350">
        <v>64</v>
      </c>
      <c r="K350">
        <v>0</v>
      </c>
      <c r="L350" s="1">
        <v>65.66666666666667</v>
      </c>
      <c r="M350">
        <v>21</v>
      </c>
      <c r="N350">
        <v>43</v>
      </c>
      <c r="O350">
        <v>6</v>
      </c>
      <c r="P350">
        <v>27</v>
      </c>
      <c r="Q350">
        <v>1</v>
      </c>
      <c r="R350">
        <v>264</v>
      </c>
      <c r="S350">
        <v>264</v>
      </c>
      <c r="T350">
        <v>0</v>
      </c>
      <c r="U350" s="1">
        <v>65.66666666666667</v>
      </c>
      <c r="V350">
        <v>21</v>
      </c>
      <c r="W350">
        <v>43</v>
      </c>
      <c r="X350">
        <v>264</v>
      </c>
      <c r="Y350" s="9">
        <v>2.878172588832487</v>
      </c>
      <c r="AA350" t="str">
        <f t="shared" si="21"/>
        <v>17*</v>
      </c>
      <c r="AB350" t="str">
        <f t="shared" si="22"/>
        <v>6*</v>
      </c>
      <c r="AC350">
        <f t="shared" si="23"/>
        <v>0</v>
      </c>
      <c r="AD350" t="b">
        <f t="shared" si="24"/>
        <v>1</v>
      </c>
    </row>
    <row r="351" spans="1:30" ht="15">
      <c r="A351" t="s">
        <v>239</v>
      </c>
      <c r="B351" t="s">
        <v>223</v>
      </c>
      <c r="C351" t="str">
        <f>VLOOKUP(A351,'[1]TBL-Rosters (16).csv'!$A$2:$E$2007,5,FALSE)</f>
        <v>MLR</v>
      </c>
      <c r="D351" s="10" t="s">
        <v>1</v>
      </c>
      <c r="E351" s="10" t="s">
        <v>240</v>
      </c>
      <c r="F351" s="10">
        <v>-14</v>
      </c>
      <c r="G351" s="10" t="s">
        <v>59</v>
      </c>
      <c r="H351" s="10" t="s">
        <v>1</v>
      </c>
      <c r="I351" s="10" t="s">
        <v>8</v>
      </c>
      <c r="J351">
        <v>60</v>
      </c>
      <c r="K351">
        <v>0</v>
      </c>
      <c r="L351" s="1">
        <v>63.333333333333336</v>
      </c>
      <c r="M351">
        <v>19</v>
      </c>
      <c r="N351">
        <v>48</v>
      </c>
      <c r="O351">
        <v>5</v>
      </c>
      <c r="P351">
        <v>23</v>
      </c>
      <c r="Q351">
        <v>0</v>
      </c>
      <c r="R351">
        <v>257</v>
      </c>
      <c r="S351">
        <v>257</v>
      </c>
      <c r="T351">
        <v>0</v>
      </c>
      <c r="U351" s="1">
        <v>63.333333333333336</v>
      </c>
      <c r="V351">
        <v>19</v>
      </c>
      <c r="W351">
        <v>48</v>
      </c>
      <c r="X351">
        <v>257</v>
      </c>
      <c r="Y351" s="9">
        <v>2.6999999999999997</v>
      </c>
      <c r="AA351" t="str">
        <f t="shared" si="21"/>
        <v>15*</v>
      </c>
      <c r="AB351" t="str">
        <f t="shared" si="22"/>
        <v>6*</v>
      </c>
      <c r="AC351">
        <f t="shared" si="23"/>
        <v>0</v>
      </c>
      <c r="AD351" t="b">
        <f t="shared" si="24"/>
        <v>1</v>
      </c>
    </row>
    <row r="352" spans="1:30" ht="15">
      <c r="A352" t="s">
        <v>438</v>
      </c>
      <c r="B352" t="s">
        <v>426</v>
      </c>
      <c r="C352" t="str">
        <f>VLOOKUP(A352,'[1]TBL-Rosters (16).csv'!$A$2:$E$2007,5,FALSE)</f>
        <v>MLR</v>
      </c>
      <c r="D352" s="10" t="s">
        <v>1</v>
      </c>
      <c r="E352" s="10" t="s">
        <v>221</v>
      </c>
      <c r="F352" s="10" t="s">
        <v>48</v>
      </c>
      <c r="G352" s="10" t="s">
        <v>11</v>
      </c>
      <c r="H352" s="10" t="s">
        <v>1</v>
      </c>
      <c r="I352" s="10" t="s">
        <v>8</v>
      </c>
      <c r="J352">
        <v>72</v>
      </c>
      <c r="K352">
        <v>0</v>
      </c>
      <c r="L352" s="1">
        <v>72.33333333333331</v>
      </c>
      <c r="M352">
        <v>16</v>
      </c>
      <c r="N352">
        <v>46</v>
      </c>
      <c r="O352">
        <v>5</v>
      </c>
      <c r="P352">
        <v>25</v>
      </c>
      <c r="Q352">
        <v>1</v>
      </c>
      <c r="R352">
        <v>286</v>
      </c>
      <c r="S352">
        <v>0</v>
      </c>
      <c r="T352">
        <v>286</v>
      </c>
      <c r="U352" s="1">
        <v>72.33333333333331</v>
      </c>
      <c r="V352">
        <v>16</v>
      </c>
      <c r="W352">
        <v>46</v>
      </c>
      <c r="X352">
        <v>286</v>
      </c>
      <c r="Y352" s="9">
        <v>1.9907834101382493</v>
      </c>
      <c r="AA352" t="str">
        <f t="shared" si="21"/>
        <v>19*</v>
      </c>
      <c r="AB352" t="str">
        <f t="shared" si="22"/>
        <v>6*</v>
      </c>
      <c r="AC352">
        <f t="shared" si="23"/>
        <v>0</v>
      </c>
      <c r="AD352" t="b">
        <f t="shared" si="24"/>
        <v>1</v>
      </c>
    </row>
    <row r="353" spans="1:30" ht="15">
      <c r="A353" t="s">
        <v>229</v>
      </c>
      <c r="B353" t="s">
        <v>223</v>
      </c>
      <c r="C353" t="str">
        <f>VLOOKUP(A353,'[1]TBL-Rosters (16).csv'!$A$2:$E$2007,5,FALSE)</f>
        <v>MLR</v>
      </c>
      <c r="D353" s="10" t="s">
        <v>1</v>
      </c>
      <c r="E353" s="10" t="s">
        <v>2</v>
      </c>
      <c r="F353" s="10" t="s">
        <v>3</v>
      </c>
      <c r="G353" s="10">
        <v>-62</v>
      </c>
      <c r="H353" s="10" t="s">
        <v>1</v>
      </c>
      <c r="I353" s="10" t="s">
        <v>8</v>
      </c>
      <c r="J353">
        <v>1</v>
      </c>
      <c r="K353">
        <v>0</v>
      </c>
      <c r="L353" s="1">
        <v>1</v>
      </c>
      <c r="M353">
        <v>1</v>
      </c>
      <c r="N353">
        <v>1</v>
      </c>
      <c r="O353">
        <v>1</v>
      </c>
      <c r="P353">
        <v>0</v>
      </c>
      <c r="Q353">
        <v>0</v>
      </c>
      <c r="R353">
        <v>4</v>
      </c>
      <c r="S353">
        <v>4</v>
      </c>
      <c r="T353">
        <v>0</v>
      </c>
      <c r="U353" s="1">
        <v>1</v>
      </c>
      <c r="V353">
        <v>1</v>
      </c>
      <c r="W353">
        <v>1</v>
      </c>
      <c r="X353">
        <v>4</v>
      </c>
      <c r="Y353" s="9">
        <v>9</v>
      </c>
      <c r="AA353" t="str">
        <f t="shared" si="21"/>
        <v>1*</v>
      </c>
      <c r="AB353" t="str">
        <f t="shared" si="22"/>
        <v>6*</v>
      </c>
      <c r="AC353">
        <f t="shared" si="23"/>
        <v>0</v>
      </c>
      <c r="AD353" t="b">
        <f t="shared" si="24"/>
        <v>1</v>
      </c>
    </row>
    <row r="354" spans="1:30" ht="15">
      <c r="A354" t="s">
        <v>132</v>
      </c>
      <c r="C354" t="str">
        <f>VLOOKUP(A354,'[1]TBL-Rosters (16).csv'!$A$2:$E$2007,5,FALSE)</f>
        <v>MLR</v>
      </c>
      <c r="D354" s="10" t="s">
        <v>1</v>
      </c>
      <c r="E354" s="10" t="s">
        <v>90</v>
      </c>
      <c r="F354" s="10">
        <v>-61</v>
      </c>
      <c r="G354" s="10">
        <v>-31</v>
      </c>
      <c r="H354" s="10" t="s">
        <v>1</v>
      </c>
      <c r="I354" s="10" t="s">
        <v>8</v>
      </c>
      <c r="J354">
        <v>31</v>
      </c>
      <c r="K354">
        <v>0</v>
      </c>
      <c r="L354" s="1">
        <v>27.33333333333334</v>
      </c>
      <c r="M354">
        <v>19</v>
      </c>
      <c r="N354">
        <v>26</v>
      </c>
      <c r="O354">
        <v>6</v>
      </c>
      <c r="P354">
        <v>17</v>
      </c>
      <c r="Q354">
        <v>1</v>
      </c>
      <c r="R354">
        <v>123</v>
      </c>
      <c r="S354">
        <v>123</v>
      </c>
      <c r="T354">
        <v>0</v>
      </c>
      <c r="U354" s="1">
        <v>27.33333333333334</v>
      </c>
      <c r="V354">
        <v>19</v>
      </c>
      <c r="W354">
        <v>26</v>
      </c>
      <c r="X354">
        <v>123</v>
      </c>
      <c r="Y354" s="9">
        <v>6.256097560975609</v>
      </c>
      <c r="AA354" t="str">
        <f t="shared" si="21"/>
        <v>6*</v>
      </c>
      <c r="AB354" t="str">
        <f t="shared" si="22"/>
        <v>6*</v>
      </c>
      <c r="AC354">
        <f t="shared" si="23"/>
        <v>0</v>
      </c>
      <c r="AD354" t="b">
        <f t="shared" si="24"/>
        <v>1</v>
      </c>
    </row>
    <row r="355" spans="1:30" ht="15">
      <c r="A355" t="s">
        <v>277</v>
      </c>
      <c r="B355" t="s">
        <v>263</v>
      </c>
      <c r="C355" t="str">
        <f>VLOOKUP(A355,'[1]TBL-Rosters (16).csv'!$A$2:$E$2007,5,FALSE)</f>
        <v>MUN</v>
      </c>
      <c r="D355" s="10" t="s">
        <v>33</v>
      </c>
      <c r="E355" s="10" t="s">
        <v>1</v>
      </c>
      <c r="F355" s="10" t="s">
        <v>63</v>
      </c>
      <c r="G355" s="10">
        <v>-16</v>
      </c>
      <c r="H355" s="10" t="s">
        <v>108</v>
      </c>
      <c r="I355" s="10" t="s">
        <v>1</v>
      </c>
      <c r="J355">
        <v>32</v>
      </c>
      <c r="K355">
        <v>32</v>
      </c>
      <c r="L355" s="1">
        <v>181</v>
      </c>
      <c r="M355">
        <v>96</v>
      </c>
      <c r="N355">
        <v>200</v>
      </c>
      <c r="O355">
        <v>31</v>
      </c>
      <c r="P355">
        <v>44</v>
      </c>
      <c r="Q355">
        <v>3</v>
      </c>
      <c r="R355">
        <v>785</v>
      </c>
      <c r="S355">
        <v>0</v>
      </c>
      <c r="T355">
        <v>785</v>
      </c>
      <c r="U355" s="1">
        <v>0</v>
      </c>
      <c r="V355">
        <v>0</v>
      </c>
      <c r="W355">
        <v>0</v>
      </c>
      <c r="X355">
        <v>0</v>
      </c>
      <c r="Y355" s="9">
        <v>4.773480662983426</v>
      </c>
      <c r="AA355" t="str">
        <f t="shared" si="21"/>
        <v>4</v>
      </c>
      <c r="AB355" t="str">
        <f t="shared" si="22"/>
        <v>27</v>
      </c>
      <c r="AC355">
        <f t="shared" si="23"/>
        <v>185</v>
      </c>
      <c r="AD355" t="b">
        <f t="shared" si="24"/>
        <v>0</v>
      </c>
    </row>
    <row r="356" spans="1:30" ht="15">
      <c r="A356" t="s">
        <v>627</v>
      </c>
      <c r="B356" t="s">
        <v>619</v>
      </c>
      <c r="C356" t="str">
        <f>VLOOKUP(A356,'[1]TBL-Rosters (16).csv'!$A$2:$E$2007,5,FALSE)</f>
        <v>MUN</v>
      </c>
      <c r="D356" s="10" t="s">
        <v>81</v>
      </c>
      <c r="E356" s="10" t="s">
        <v>1</v>
      </c>
      <c r="F356" s="10" t="s">
        <v>17</v>
      </c>
      <c r="G356" s="10" t="s">
        <v>102</v>
      </c>
      <c r="H356" s="10" t="s">
        <v>70</v>
      </c>
      <c r="I356" s="10" t="s">
        <v>27</v>
      </c>
      <c r="J356">
        <v>27</v>
      </c>
      <c r="K356">
        <v>26</v>
      </c>
      <c r="L356" s="1">
        <v>148.33333333333331</v>
      </c>
      <c r="M356">
        <v>50</v>
      </c>
      <c r="N356">
        <v>128</v>
      </c>
      <c r="O356">
        <v>9</v>
      </c>
      <c r="P356">
        <v>36</v>
      </c>
      <c r="Q356">
        <v>0</v>
      </c>
      <c r="R356">
        <v>596</v>
      </c>
      <c r="S356">
        <v>0</v>
      </c>
      <c r="T356">
        <v>596</v>
      </c>
      <c r="U356" s="1">
        <v>1</v>
      </c>
      <c r="V356">
        <v>0</v>
      </c>
      <c r="W356">
        <v>0</v>
      </c>
      <c r="X356">
        <v>3</v>
      </c>
      <c r="Y356" s="9">
        <v>3.0337078651685396</v>
      </c>
      <c r="AA356" t="str">
        <f t="shared" si="21"/>
        <v>11</v>
      </c>
      <c r="AB356" t="str">
        <f t="shared" si="22"/>
        <v>23/5*</v>
      </c>
      <c r="AC356">
        <f t="shared" si="23"/>
        <v>153</v>
      </c>
      <c r="AD356" t="b">
        <f t="shared" si="24"/>
        <v>1</v>
      </c>
    </row>
    <row r="357" spans="1:30" ht="15">
      <c r="A357" t="s">
        <v>603</v>
      </c>
      <c r="B357" t="s">
        <v>602</v>
      </c>
      <c r="C357" t="str">
        <f>VLOOKUP(A357,'[1]TBL-Rosters (16).csv'!$A$2:$E$2007,5,FALSE)</f>
        <v>MUN</v>
      </c>
      <c r="D357" s="10" t="s">
        <v>38</v>
      </c>
      <c r="E357" s="10" t="s">
        <v>1</v>
      </c>
      <c r="F357" s="10" t="s">
        <v>51</v>
      </c>
      <c r="G357" s="10" t="s">
        <v>48</v>
      </c>
      <c r="H357" s="10" t="s">
        <v>70</v>
      </c>
      <c r="I357" s="10" t="s">
        <v>1</v>
      </c>
      <c r="J357">
        <v>24</v>
      </c>
      <c r="K357">
        <v>24</v>
      </c>
      <c r="L357" s="1">
        <v>119.33333333333331</v>
      </c>
      <c r="M357">
        <v>62</v>
      </c>
      <c r="N357">
        <v>112</v>
      </c>
      <c r="O357">
        <v>17</v>
      </c>
      <c r="P357">
        <v>28</v>
      </c>
      <c r="Q357">
        <v>2</v>
      </c>
      <c r="R357">
        <v>503</v>
      </c>
      <c r="S357">
        <v>503</v>
      </c>
      <c r="T357">
        <v>0</v>
      </c>
      <c r="U357" s="1">
        <v>0</v>
      </c>
      <c r="V357">
        <v>0</v>
      </c>
      <c r="W357">
        <v>0</v>
      </c>
      <c r="X357">
        <v>0</v>
      </c>
      <c r="Y357" s="9">
        <v>4.675977653631286</v>
      </c>
      <c r="AA357" t="str">
        <f t="shared" si="21"/>
        <v>8</v>
      </c>
      <c r="AB357" t="str">
        <f t="shared" si="22"/>
        <v>23</v>
      </c>
      <c r="AC357">
        <f t="shared" si="23"/>
        <v>127</v>
      </c>
      <c r="AD357" t="b">
        <f t="shared" si="24"/>
        <v>1</v>
      </c>
    </row>
    <row r="358" spans="1:30" ht="15">
      <c r="A358" t="s">
        <v>347</v>
      </c>
      <c r="B358" t="s">
        <v>41</v>
      </c>
      <c r="C358" t="str">
        <f>VLOOKUP(A358,'[1]TBL-Rosters (16).csv'!$A$2:$E$2007,5,FALSE)</f>
        <v>MUN</v>
      </c>
      <c r="D358" s="10" t="s">
        <v>54</v>
      </c>
      <c r="E358" s="10" t="s">
        <v>1</v>
      </c>
      <c r="F358" s="10" t="s">
        <v>65</v>
      </c>
      <c r="G358" s="10">
        <v>-21</v>
      </c>
      <c r="H358" s="10" t="s">
        <v>348</v>
      </c>
      <c r="I358" s="10" t="s">
        <v>24</v>
      </c>
      <c r="J358">
        <v>24</v>
      </c>
      <c r="K358">
        <v>18</v>
      </c>
      <c r="L358" s="1">
        <v>101.66666666666667</v>
      </c>
      <c r="M358">
        <v>73</v>
      </c>
      <c r="N358">
        <v>127</v>
      </c>
      <c r="O358">
        <v>18</v>
      </c>
      <c r="P358">
        <v>28</v>
      </c>
      <c r="Q358">
        <v>0</v>
      </c>
      <c r="R358">
        <v>448</v>
      </c>
      <c r="S358">
        <v>0</v>
      </c>
      <c r="T358">
        <v>448</v>
      </c>
      <c r="U358" s="1">
        <v>14.666666666666664</v>
      </c>
      <c r="V358">
        <v>9</v>
      </c>
      <c r="W358">
        <v>18</v>
      </c>
      <c r="X358">
        <v>64</v>
      </c>
      <c r="Y358" s="9">
        <v>6.462295081967213</v>
      </c>
      <c r="AA358" t="str">
        <f t="shared" si="21"/>
        <v>1</v>
      </c>
      <c r="AB358" t="str">
        <f t="shared" si="22"/>
        <v>28/13*</v>
      </c>
      <c r="AC358">
        <f t="shared" si="23"/>
        <v>103</v>
      </c>
      <c r="AD358" t="b">
        <f t="shared" si="24"/>
        <v>1</v>
      </c>
    </row>
    <row r="359" spans="1:30" ht="15">
      <c r="A359" t="s">
        <v>586</v>
      </c>
      <c r="B359" t="s">
        <v>584</v>
      </c>
      <c r="C359" t="str">
        <f>VLOOKUP(A359,'[1]TBL-Rosters (16).csv'!$A$2:$E$2007,5,FALSE)</f>
        <v>MUN</v>
      </c>
      <c r="D359" s="10" t="s">
        <v>54</v>
      </c>
      <c r="E359" s="10" t="s">
        <v>240</v>
      </c>
      <c r="F359" s="10" t="s">
        <v>7</v>
      </c>
      <c r="G359" s="10">
        <v>-33</v>
      </c>
      <c r="H359" s="10" t="s">
        <v>70</v>
      </c>
      <c r="I359" s="10" t="s">
        <v>39</v>
      </c>
      <c r="J359">
        <v>30</v>
      </c>
      <c r="K359">
        <v>18</v>
      </c>
      <c r="L359" s="1">
        <v>94.66666666666667</v>
      </c>
      <c r="M359">
        <v>56</v>
      </c>
      <c r="N359">
        <v>101</v>
      </c>
      <c r="O359">
        <v>20</v>
      </c>
      <c r="P359">
        <v>30</v>
      </c>
      <c r="Q359">
        <v>1</v>
      </c>
      <c r="R359">
        <v>401</v>
      </c>
      <c r="S359">
        <v>0</v>
      </c>
      <c r="T359">
        <v>401</v>
      </c>
      <c r="U359" s="1">
        <v>25.33333333333334</v>
      </c>
      <c r="V359">
        <v>7</v>
      </c>
      <c r="W359">
        <v>21</v>
      </c>
      <c r="X359">
        <v>98</v>
      </c>
      <c r="Y359" s="9">
        <v>5.323943661971831</v>
      </c>
      <c r="AA359" t="str">
        <f t="shared" si="21"/>
        <v>1/15*</v>
      </c>
      <c r="AB359" t="str">
        <f t="shared" si="22"/>
        <v>23/10*</v>
      </c>
      <c r="AC359">
        <f t="shared" si="23"/>
        <v>85</v>
      </c>
      <c r="AD359" t="b">
        <f t="shared" si="24"/>
        <v>1</v>
      </c>
    </row>
    <row r="360" spans="1:30" ht="15">
      <c r="A360" t="s">
        <v>509</v>
      </c>
      <c r="B360" t="s">
        <v>494</v>
      </c>
      <c r="C360" t="str">
        <f>VLOOKUP(A360,'[1]TBL-Rosters (16).csv'!$A$2:$E$2007,5,FALSE)</f>
        <v>MUN</v>
      </c>
      <c r="D360" s="10" t="s">
        <v>510</v>
      </c>
      <c r="E360" s="10" t="s">
        <v>1</v>
      </c>
      <c r="F360" s="10" t="s">
        <v>143</v>
      </c>
      <c r="G360" s="10" t="s">
        <v>59</v>
      </c>
      <c r="H360" s="10" t="s">
        <v>19</v>
      </c>
      <c r="I360" s="10" t="s">
        <v>1</v>
      </c>
      <c r="J360">
        <v>15</v>
      </c>
      <c r="K360">
        <v>15</v>
      </c>
      <c r="L360" s="1">
        <v>92</v>
      </c>
      <c r="M360">
        <v>11</v>
      </c>
      <c r="N360">
        <v>40</v>
      </c>
      <c r="O360">
        <v>6</v>
      </c>
      <c r="P360">
        <v>11</v>
      </c>
      <c r="Q360">
        <v>0</v>
      </c>
      <c r="R360">
        <v>324</v>
      </c>
      <c r="S360">
        <v>0</v>
      </c>
      <c r="T360">
        <v>324</v>
      </c>
      <c r="U360" s="1">
        <v>0</v>
      </c>
      <c r="V360">
        <v>0</v>
      </c>
      <c r="W360">
        <v>0</v>
      </c>
      <c r="X360">
        <v>0</v>
      </c>
      <c r="Y360" s="9">
        <v>1.076086956521739</v>
      </c>
      <c r="AA360" t="str">
        <f t="shared" si="21"/>
        <v>29</v>
      </c>
      <c r="AB360" t="str">
        <f t="shared" si="22"/>
        <v>22</v>
      </c>
      <c r="AC360">
        <f t="shared" si="23"/>
        <v>67</v>
      </c>
      <c r="AD360" t="b">
        <f t="shared" si="24"/>
        <v>1</v>
      </c>
    </row>
    <row r="361" spans="1:30" ht="15">
      <c r="A361" t="s">
        <v>686</v>
      </c>
      <c r="B361" t="s">
        <v>672</v>
      </c>
      <c r="C361" t="str">
        <f>VLOOKUP(A361,'[1]TBL-Rosters (16).csv'!$A$2:$E$2007,5,FALSE)</f>
        <v>MUN</v>
      </c>
      <c r="D361" s="10" t="s">
        <v>54</v>
      </c>
      <c r="E361" s="10" t="s">
        <v>1</v>
      </c>
      <c r="F361" s="10">
        <v>-44</v>
      </c>
      <c r="G361" s="10" t="s">
        <v>97</v>
      </c>
      <c r="H361" s="10" t="s">
        <v>28</v>
      </c>
      <c r="I361" s="10" t="s">
        <v>39</v>
      </c>
      <c r="J361">
        <v>19</v>
      </c>
      <c r="K361">
        <v>15</v>
      </c>
      <c r="L361" s="1">
        <v>49.66666666666668</v>
      </c>
      <c r="M361">
        <v>41</v>
      </c>
      <c r="N361">
        <v>53</v>
      </c>
      <c r="O361">
        <v>7</v>
      </c>
      <c r="P361">
        <v>27</v>
      </c>
      <c r="Q361">
        <v>0</v>
      </c>
      <c r="R361">
        <v>229</v>
      </c>
      <c r="S361">
        <v>102</v>
      </c>
      <c r="T361">
        <v>127</v>
      </c>
      <c r="U361" s="1">
        <v>6</v>
      </c>
      <c r="V361">
        <v>6</v>
      </c>
      <c r="W361">
        <v>8</v>
      </c>
      <c r="X361">
        <v>31</v>
      </c>
      <c r="Y361" s="9">
        <v>7.42953020134228</v>
      </c>
      <c r="AA361" t="str">
        <f t="shared" si="21"/>
        <v>1</v>
      </c>
      <c r="AB361" t="str">
        <f t="shared" si="22"/>
        <v>20/10*</v>
      </c>
      <c r="AC361">
        <f t="shared" si="23"/>
        <v>52</v>
      </c>
      <c r="AD361" t="b">
        <f t="shared" si="24"/>
        <v>1</v>
      </c>
    </row>
    <row r="362" spans="1:30" ht="15">
      <c r="A362" t="s">
        <v>707</v>
      </c>
      <c r="B362" t="s">
        <v>705</v>
      </c>
      <c r="C362" t="str">
        <f>VLOOKUP(A362,'[1]TBL-Rosters (16).csv'!$A$2:$E$2007,5,FALSE)</f>
        <v>MUN</v>
      </c>
      <c r="D362" s="10" t="s">
        <v>38</v>
      </c>
      <c r="E362" s="10" t="s">
        <v>1</v>
      </c>
      <c r="F362" s="10">
        <v>-24</v>
      </c>
      <c r="G362" s="10">
        <v>-51</v>
      </c>
      <c r="H362" s="10" t="s">
        <v>66</v>
      </c>
      <c r="I362" s="10" t="s">
        <v>120</v>
      </c>
      <c r="J362">
        <v>14</v>
      </c>
      <c r="K362">
        <v>13</v>
      </c>
      <c r="L362" s="1">
        <v>70.66666666666667</v>
      </c>
      <c r="M362">
        <v>43</v>
      </c>
      <c r="N362">
        <v>63</v>
      </c>
      <c r="O362">
        <v>19</v>
      </c>
      <c r="P362">
        <v>33</v>
      </c>
      <c r="Q362">
        <v>3</v>
      </c>
      <c r="R362">
        <v>307</v>
      </c>
      <c r="S362">
        <v>0</v>
      </c>
      <c r="T362">
        <v>307</v>
      </c>
      <c r="U362" s="1">
        <v>4</v>
      </c>
      <c r="V362">
        <v>4</v>
      </c>
      <c r="W362">
        <v>4</v>
      </c>
      <c r="X362">
        <v>17</v>
      </c>
      <c r="Y362" s="9">
        <v>5.476415094339623</v>
      </c>
      <c r="AA362" t="str">
        <f t="shared" si="21"/>
        <v>8</v>
      </c>
      <c r="AB362" t="str">
        <f t="shared" si="22"/>
        <v>26/19*</v>
      </c>
      <c r="AC362">
        <f t="shared" si="23"/>
        <v>37</v>
      </c>
      <c r="AD362" t="b">
        <f t="shared" si="24"/>
        <v>1</v>
      </c>
    </row>
    <row r="363" spans="1:30" ht="15">
      <c r="A363" t="s">
        <v>196</v>
      </c>
      <c r="B363" t="s">
        <v>184</v>
      </c>
      <c r="C363" t="str">
        <f>VLOOKUP(A363,'[1]TBL-Rosters (16).csv'!$A$2:$E$2007,5,FALSE)</f>
        <v>MUN</v>
      </c>
      <c r="D363" s="10" t="s">
        <v>30</v>
      </c>
      <c r="E363" s="10" t="s">
        <v>1</v>
      </c>
      <c r="F363" s="10" t="s">
        <v>65</v>
      </c>
      <c r="G363" s="10">
        <v>-21</v>
      </c>
      <c r="H363" s="10" t="s">
        <v>19</v>
      </c>
      <c r="I363" s="10" t="s">
        <v>1</v>
      </c>
      <c r="J363">
        <v>13</v>
      </c>
      <c r="K363">
        <v>13</v>
      </c>
      <c r="L363" s="1">
        <v>65.66666666666667</v>
      </c>
      <c r="M363">
        <v>31</v>
      </c>
      <c r="N363">
        <v>58</v>
      </c>
      <c r="O363">
        <v>11</v>
      </c>
      <c r="P363">
        <v>20</v>
      </c>
      <c r="Q363">
        <v>3</v>
      </c>
      <c r="R363">
        <v>275</v>
      </c>
      <c r="S363">
        <v>0</v>
      </c>
      <c r="T363">
        <v>275</v>
      </c>
      <c r="U363" s="1">
        <v>0</v>
      </c>
      <c r="V363">
        <v>0</v>
      </c>
      <c r="W363">
        <v>0</v>
      </c>
      <c r="X363">
        <v>0</v>
      </c>
      <c r="Y363" s="9">
        <v>4.248730964467005</v>
      </c>
      <c r="AA363" t="str">
        <f t="shared" si="21"/>
        <v>9</v>
      </c>
      <c r="AB363" t="str">
        <f t="shared" si="22"/>
        <v>22</v>
      </c>
      <c r="AC363">
        <f t="shared" si="23"/>
        <v>24</v>
      </c>
      <c r="AD363" t="b">
        <f t="shared" si="24"/>
        <v>1</v>
      </c>
    </row>
    <row r="364" spans="1:30" ht="15">
      <c r="A364" t="s">
        <v>189</v>
      </c>
      <c r="B364" t="s">
        <v>184</v>
      </c>
      <c r="C364" t="str">
        <f>VLOOKUP(A364,'[1]TBL-Rosters (16).csv'!$A$2:$E$2007,5,FALSE)</f>
        <v>MUN</v>
      </c>
      <c r="D364" s="10" t="s">
        <v>54</v>
      </c>
      <c r="E364" s="10" t="s">
        <v>99</v>
      </c>
      <c r="F364" s="10" t="s">
        <v>17</v>
      </c>
      <c r="G364" s="10">
        <v>-12</v>
      </c>
      <c r="H364" s="10" t="s">
        <v>70</v>
      </c>
      <c r="I364" s="10" t="s">
        <v>81</v>
      </c>
      <c r="J364">
        <v>35</v>
      </c>
      <c r="K364">
        <v>8</v>
      </c>
      <c r="L364" s="1">
        <v>86.33333333333331</v>
      </c>
      <c r="M364">
        <v>47</v>
      </c>
      <c r="N364">
        <v>107</v>
      </c>
      <c r="O364">
        <v>13</v>
      </c>
      <c r="P364">
        <v>28</v>
      </c>
      <c r="Q364">
        <v>5</v>
      </c>
      <c r="R364">
        <v>386</v>
      </c>
      <c r="S364">
        <v>0</v>
      </c>
      <c r="T364">
        <v>386</v>
      </c>
      <c r="U364" s="1">
        <v>52.333333333333336</v>
      </c>
      <c r="V364">
        <v>27</v>
      </c>
      <c r="W364">
        <v>62</v>
      </c>
      <c r="X364">
        <v>231</v>
      </c>
      <c r="Y364" s="9">
        <v>4.8996138996139</v>
      </c>
      <c r="AA364" t="str">
        <f t="shared" si="21"/>
        <v>1/3*</v>
      </c>
      <c r="AB364" t="str">
        <f t="shared" si="22"/>
        <v>23/11*</v>
      </c>
      <c r="AC364">
        <f t="shared" si="23"/>
        <v>11</v>
      </c>
      <c r="AD364" t="b">
        <f t="shared" si="24"/>
        <v>1</v>
      </c>
    </row>
    <row r="365" spans="1:30" ht="15">
      <c r="A365" t="s">
        <v>136</v>
      </c>
      <c r="C365" t="str">
        <f>VLOOKUP(A365,'[1]TBL-Rosters (16).csv'!$A$2:$E$2007,5,FALSE)</f>
        <v>MUN</v>
      </c>
      <c r="D365" s="10" t="s">
        <v>54</v>
      </c>
      <c r="E365" s="10" t="s">
        <v>1</v>
      </c>
      <c r="F365" s="10">
        <v>-62</v>
      </c>
      <c r="G365" s="10">
        <v>-54</v>
      </c>
      <c r="H365" s="10" t="s">
        <v>19</v>
      </c>
      <c r="I365" s="10" t="s">
        <v>1</v>
      </c>
      <c r="J365">
        <v>3</v>
      </c>
      <c r="K365">
        <v>3</v>
      </c>
      <c r="L365" s="1">
        <v>9</v>
      </c>
      <c r="M365">
        <v>8</v>
      </c>
      <c r="N365">
        <v>10</v>
      </c>
      <c r="O365">
        <v>3</v>
      </c>
      <c r="P365">
        <v>9</v>
      </c>
      <c r="Q365">
        <v>0</v>
      </c>
      <c r="R365">
        <v>45</v>
      </c>
      <c r="S365">
        <v>0</v>
      </c>
      <c r="T365">
        <v>45</v>
      </c>
      <c r="U365" s="1">
        <v>0</v>
      </c>
      <c r="V365">
        <v>0</v>
      </c>
      <c r="W365">
        <v>0</v>
      </c>
      <c r="X365">
        <v>0</v>
      </c>
      <c r="Y365" s="9">
        <v>8</v>
      </c>
      <c r="AA365" t="str">
        <f t="shared" si="21"/>
        <v>1</v>
      </c>
      <c r="AB365" t="str">
        <f t="shared" si="22"/>
        <v>22</v>
      </c>
      <c r="AC365">
        <f t="shared" si="23"/>
        <v>3</v>
      </c>
      <c r="AD365" t="b">
        <f t="shared" si="24"/>
        <v>1</v>
      </c>
    </row>
    <row r="366" spans="1:30" ht="15">
      <c r="A366" t="s">
        <v>284</v>
      </c>
      <c r="B366" t="s">
        <v>283</v>
      </c>
      <c r="C366" t="str">
        <f>VLOOKUP(A366,'[1]TBL-Rosters (16).csv'!$A$2:$E$2007,5,FALSE)</f>
        <v>MUN</v>
      </c>
      <c r="D366" s="10" t="s">
        <v>1</v>
      </c>
      <c r="E366" s="10" t="s">
        <v>240</v>
      </c>
      <c r="F366" s="10">
        <v>-35</v>
      </c>
      <c r="G366" s="10" t="s">
        <v>225</v>
      </c>
      <c r="H366" s="10" t="s">
        <v>1</v>
      </c>
      <c r="I366" s="10" t="s">
        <v>8</v>
      </c>
      <c r="J366">
        <v>54</v>
      </c>
      <c r="K366">
        <v>0</v>
      </c>
      <c r="L366" s="1">
        <v>54.333333333333336</v>
      </c>
      <c r="M366">
        <v>17</v>
      </c>
      <c r="N366">
        <v>42</v>
      </c>
      <c r="O366">
        <v>2</v>
      </c>
      <c r="P366">
        <v>27</v>
      </c>
      <c r="Q366">
        <v>2</v>
      </c>
      <c r="R366">
        <v>230</v>
      </c>
      <c r="S366">
        <v>230</v>
      </c>
      <c r="T366">
        <v>0</v>
      </c>
      <c r="U366" s="1">
        <v>54.333333333333336</v>
      </c>
      <c r="V366">
        <v>17</v>
      </c>
      <c r="W366">
        <v>42</v>
      </c>
      <c r="X366">
        <v>230</v>
      </c>
      <c r="Y366" s="9">
        <v>2.8159509202453985</v>
      </c>
      <c r="AA366" t="str">
        <f t="shared" si="21"/>
        <v>15*</v>
      </c>
      <c r="AB366" t="str">
        <f t="shared" si="22"/>
        <v>6*</v>
      </c>
      <c r="AC366">
        <f t="shared" si="23"/>
        <v>0</v>
      </c>
      <c r="AD366" t="b">
        <f t="shared" si="24"/>
        <v>1</v>
      </c>
    </row>
    <row r="367" spans="1:30" ht="15">
      <c r="A367" t="s">
        <v>133</v>
      </c>
      <c r="C367" t="str">
        <f>VLOOKUP(A367,'[1]TBL-Rosters (16).csv'!$A$2:$E$2007,5,FALSE)</f>
        <v>MUN</v>
      </c>
      <c r="D367" s="10" t="s">
        <v>1</v>
      </c>
      <c r="E367" s="10" t="s">
        <v>99</v>
      </c>
      <c r="F367" s="10">
        <v>-45</v>
      </c>
      <c r="G367" s="10">
        <v>-34</v>
      </c>
      <c r="H367" s="10" t="s">
        <v>1</v>
      </c>
      <c r="I367" s="10" t="s">
        <v>4</v>
      </c>
      <c r="J367">
        <v>36</v>
      </c>
      <c r="K367">
        <v>0</v>
      </c>
      <c r="L367" s="1">
        <v>35.333333333333336</v>
      </c>
      <c r="M367">
        <v>25</v>
      </c>
      <c r="N367">
        <v>40</v>
      </c>
      <c r="O367">
        <v>9</v>
      </c>
      <c r="P367">
        <v>21</v>
      </c>
      <c r="Q367">
        <v>1</v>
      </c>
      <c r="R367">
        <v>171</v>
      </c>
      <c r="S367">
        <v>171</v>
      </c>
      <c r="T367">
        <v>0</v>
      </c>
      <c r="U367" s="1">
        <v>35.333333333333336</v>
      </c>
      <c r="V367">
        <v>25</v>
      </c>
      <c r="W367">
        <v>40</v>
      </c>
      <c r="X367">
        <v>171</v>
      </c>
      <c r="Y367" s="9">
        <v>6.367924528301886</v>
      </c>
      <c r="AA367" t="str">
        <f t="shared" si="21"/>
        <v>3*</v>
      </c>
      <c r="AB367" t="str">
        <f t="shared" si="22"/>
        <v>7*</v>
      </c>
      <c r="AC367">
        <f t="shared" si="23"/>
        <v>0</v>
      </c>
      <c r="AD367" t="b">
        <f t="shared" si="24"/>
        <v>1</v>
      </c>
    </row>
    <row r="368" spans="1:30" ht="15">
      <c r="A368" t="s">
        <v>134</v>
      </c>
      <c r="C368" t="str">
        <f>VLOOKUP(A368,'[1]TBL-Rosters (16).csv'!$A$2:$E$2007,5,FALSE)</f>
        <v>MUN</v>
      </c>
      <c r="D368" s="10" t="s">
        <v>1</v>
      </c>
      <c r="E368" s="10" t="s">
        <v>99</v>
      </c>
      <c r="F368" s="10">
        <v>-62</v>
      </c>
      <c r="G368" s="10">
        <v>-62</v>
      </c>
      <c r="H368" s="10" t="s">
        <v>1</v>
      </c>
      <c r="I368" s="10" t="s">
        <v>38</v>
      </c>
      <c r="J368">
        <v>2</v>
      </c>
      <c r="K368">
        <v>0</v>
      </c>
      <c r="L368" s="1">
        <v>3.6666666666666674</v>
      </c>
      <c r="M368">
        <v>1</v>
      </c>
      <c r="N368">
        <v>1</v>
      </c>
      <c r="O368">
        <v>1</v>
      </c>
      <c r="P368">
        <v>2</v>
      </c>
      <c r="Q368">
        <v>0</v>
      </c>
      <c r="R368">
        <v>12</v>
      </c>
      <c r="S368">
        <v>12</v>
      </c>
      <c r="T368">
        <v>0</v>
      </c>
      <c r="U368" s="1">
        <v>3.6666666666666674</v>
      </c>
      <c r="V368">
        <v>1</v>
      </c>
      <c r="W368">
        <v>1</v>
      </c>
      <c r="X368">
        <v>12</v>
      </c>
      <c r="Y368" s="9">
        <v>2.454545454545454</v>
      </c>
      <c r="AA368" t="str">
        <f t="shared" si="21"/>
        <v>3*</v>
      </c>
      <c r="AB368" t="str">
        <f t="shared" si="22"/>
        <v>8*</v>
      </c>
      <c r="AC368">
        <f t="shared" si="23"/>
        <v>0</v>
      </c>
      <c r="AD368" t="b">
        <f t="shared" si="24"/>
        <v>1</v>
      </c>
    </row>
    <row r="369" spans="1:30" ht="15">
      <c r="A369" t="s">
        <v>573</v>
      </c>
      <c r="B369" t="s">
        <v>567</v>
      </c>
      <c r="C369" t="str">
        <f>VLOOKUP(A369,'[1]TBL-Rosters (16).csv'!$A$2:$E$2007,5,FALSE)</f>
        <v>MUN</v>
      </c>
      <c r="D369" s="10" t="s">
        <v>1</v>
      </c>
      <c r="E369" s="10" t="s">
        <v>90</v>
      </c>
      <c r="F369" s="10">
        <v>-41</v>
      </c>
      <c r="G369" s="10">
        <v>-26</v>
      </c>
      <c r="H369" s="10" t="s">
        <v>1</v>
      </c>
      <c r="I369" s="10" t="s">
        <v>8</v>
      </c>
      <c r="J369">
        <v>30</v>
      </c>
      <c r="K369">
        <v>0</v>
      </c>
      <c r="L369" s="1">
        <v>23.33333333333334</v>
      </c>
      <c r="M369">
        <v>13</v>
      </c>
      <c r="N369">
        <v>25</v>
      </c>
      <c r="O369">
        <v>5</v>
      </c>
      <c r="P369">
        <v>13</v>
      </c>
      <c r="Q369">
        <v>1</v>
      </c>
      <c r="R369">
        <v>107</v>
      </c>
      <c r="S369">
        <v>0</v>
      </c>
      <c r="T369">
        <v>107</v>
      </c>
      <c r="U369" s="1">
        <v>23.33333333333334</v>
      </c>
      <c r="V369">
        <v>13</v>
      </c>
      <c r="W369">
        <v>25</v>
      </c>
      <c r="X369">
        <v>107</v>
      </c>
      <c r="Y369" s="9">
        <v>5.014285714285713</v>
      </c>
      <c r="AA369" t="str">
        <f t="shared" si="21"/>
        <v>6*</v>
      </c>
      <c r="AB369" t="str">
        <f t="shared" si="22"/>
        <v>6*</v>
      </c>
      <c r="AC369">
        <f t="shared" si="23"/>
        <v>0</v>
      </c>
      <c r="AD369" t="b">
        <f t="shared" si="24"/>
        <v>1</v>
      </c>
    </row>
    <row r="370" spans="1:30" ht="15">
      <c r="A370" t="s">
        <v>526</v>
      </c>
      <c r="B370" t="s">
        <v>515</v>
      </c>
      <c r="C370" t="str">
        <f>VLOOKUP(A370,'[1]TBL-Rosters (16).csv'!$A$2:$E$2007,5,FALSE)</f>
        <v>MUN</v>
      </c>
      <c r="D370" s="10" t="s">
        <v>1</v>
      </c>
      <c r="E370" s="10" t="s">
        <v>2</v>
      </c>
      <c r="F370" s="10">
        <v>-62</v>
      </c>
      <c r="G370" s="10" t="s">
        <v>3</v>
      </c>
      <c r="H370" s="10" t="s">
        <v>1</v>
      </c>
      <c r="I370" s="10" t="s">
        <v>27</v>
      </c>
      <c r="J370">
        <v>1</v>
      </c>
      <c r="K370">
        <v>0</v>
      </c>
      <c r="L370" s="1">
        <v>0.6666666666666666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3</v>
      </c>
      <c r="S370">
        <v>0</v>
      </c>
      <c r="T370">
        <v>3</v>
      </c>
      <c r="U370" s="1">
        <v>0.6666666666666666</v>
      </c>
      <c r="V370">
        <v>0</v>
      </c>
      <c r="W370">
        <v>0</v>
      </c>
      <c r="X370">
        <v>3</v>
      </c>
      <c r="Y370" s="9">
        <v>0</v>
      </c>
      <c r="AA370" t="str">
        <f t="shared" si="21"/>
        <v>1*</v>
      </c>
      <c r="AB370" t="str">
        <f t="shared" si="22"/>
        <v>5*</v>
      </c>
      <c r="AC370">
        <f t="shared" si="23"/>
        <v>0</v>
      </c>
      <c r="AD370" t="b">
        <f t="shared" si="24"/>
        <v>1</v>
      </c>
    </row>
    <row r="371" spans="1:30" ht="15">
      <c r="A371" t="s">
        <v>270</v>
      </c>
      <c r="B371" t="s">
        <v>263</v>
      </c>
      <c r="C371" t="str">
        <f>VLOOKUP(A371,'[1]TBL-Rosters (16).csv'!$A$2:$E$2007,5,FALSE)</f>
        <v>MUN</v>
      </c>
      <c r="D371" s="10" t="s">
        <v>1</v>
      </c>
      <c r="E371" s="10" t="s">
        <v>6</v>
      </c>
      <c r="F371" s="10">
        <v>-62</v>
      </c>
      <c r="G371" s="10">
        <v>-14</v>
      </c>
      <c r="H371" s="10" t="s">
        <v>1</v>
      </c>
      <c r="I371" s="10" t="s">
        <v>8</v>
      </c>
      <c r="J371">
        <v>20</v>
      </c>
      <c r="K371">
        <v>0</v>
      </c>
      <c r="L371" s="1">
        <v>17.666666666666664</v>
      </c>
      <c r="M371">
        <v>12</v>
      </c>
      <c r="N371">
        <v>18</v>
      </c>
      <c r="O371">
        <v>3</v>
      </c>
      <c r="P371">
        <v>12</v>
      </c>
      <c r="Q371">
        <v>1</v>
      </c>
      <c r="R371">
        <v>83</v>
      </c>
      <c r="S371">
        <v>0</v>
      </c>
      <c r="T371">
        <v>83</v>
      </c>
      <c r="U371" s="1">
        <v>17.666666666666664</v>
      </c>
      <c r="V371">
        <v>12</v>
      </c>
      <c r="W371">
        <v>18</v>
      </c>
      <c r="X371">
        <v>83</v>
      </c>
      <c r="Y371" s="9">
        <v>6.113207547169812</v>
      </c>
      <c r="AA371" t="str">
        <f t="shared" si="21"/>
        <v>5*</v>
      </c>
      <c r="AB371" t="str">
        <f t="shared" si="22"/>
        <v>6*</v>
      </c>
      <c r="AC371">
        <f t="shared" si="23"/>
        <v>0</v>
      </c>
      <c r="AD371" t="b">
        <f t="shared" si="24"/>
        <v>1</v>
      </c>
    </row>
    <row r="372" spans="1:30" ht="15">
      <c r="A372" t="s">
        <v>272</v>
      </c>
      <c r="B372" t="s">
        <v>263</v>
      </c>
      <c r="C372" t="str">
        <f>VLOOKUP(A372,'[1]TBL-Rosters (16).csv'!$A$2:$E$2007,5,FALSE)</f>
        <v>MUN</v>
      </c>
      <c r="D372" s="10" t="s">
        <v>1</v>
      </c>
      <c r="E372" s="10" t="s">
        <v>2</v>
      </c>
      <c r="F372" s="10">
        <v>-12</v>
      </c>
      <c r="G372" s="10">
        <v>-16</v>
      </c>
      <c r="H372" s="10" t="s">
        <v>1</v>
      </c>
      <c r="I372" s="10" t="s">
        <v>38</v>
      </c>
      <c r="J372">
        <v>20</v>
      </c>
      <c r="K372">
        <v>0</v>
      </c>
      <c r="L372" s="1">
        <v>28.33333333333334</v>
      </c>
      <c r="M372">
        <v>22</v>
      </c>
      <c r="N372">
        <v>32</v>
      </c>
      <c r="O372">
        <v>5</v>
      </c>
      <c r="P372">
        <v>11</v>
      </c>
      <c r="Q372">
        <v>0</v>
      </c>
      <c r="R372">
        <v>126</v>
      </c>
      <c r="S372">
        <v>0</v>
      </c>
      <c r="T372">
        <v>126</v>
      </c>
      <c r="U372" s="1">
        <v>28.33333333333334</v>
      </c>
      <c r="V372">
        <v>22</v>
      </c>
      <c r="W372">
        <v>32</v>
      </c>
      <c r="X372">
        <v>126</v>
      </c>
      <c r="Y372" s="9">
        <v>6.988235294117645</v>
      </c>
      <c r="AA372" t="str">
        <f t="shared" si="21"/>
        <v>1*</v>
      </c>
      <c r="AB372" t="str">
        <f t="shared" si="22"/>
        <v>8*</v>
      </c>
      <c r="AC372">
        <f t="shared" si="23"/>
        <v>0</v>
      </c>
      <c r="AD372" t="b">
        <f t="shared" si="24"/>
        <v>1</v>
      </c>
    </row>
    <row r="373" spans="1:30" ht="15">
      <c r="A373" t="s">
        <v>135</v>
      </c>
      <c r="C373" t="str">
        <f>VLOOKUP(A373,'[1]TBL-Rosters (16).csv'!$A$2:$E$2007,5,FALSE)</f>
        <v>MUN</v>
      </c>
      <c r="D373" s="10" t="s">
        <v>1</v>
      </c>
      <c r="E373" s="10" t="s">
        <v>2</v>
      </c>
      <c r="F373" s="10" t="s">
        <v>46</v>
      </c>
      <c r="G373" s="10">
        <v>-32</v>
      </c>
      <c r="H373" s="10" t="s">
        <v>1</v>
      </c>
      <c r="I373" s="10" t="s">
        <v>4</v>
      </c>
      <c r="J373">
        <v>13</v>
      </c>
      <c r="K373">
        <v>0</v>
      </c>
      <c r="L373" s="1">
        <v>13.333333333333332</v>
      </c>
      <c r="M373">
        <v>10</v>
      </c>
      <c r="N373">
        <v>17</v>
      </c>
      <c r="O373">
        <v>3</v>
      </c>
      <c r="P373">
        <v>6</v>
      </c>
      <c r="Q373">
        <v>1</v>
      </c>
      <c r="R373">
        <v>62</v>
      </c>
      <c r="S373">
        <v>0</v>
      </c>
      <c r="T373">
        <v>62</v>
      </c>
      <c r="U373" s="1">
        <v>13.333333333333332</v>
      </c>
      <c r="V373">
        <v>10</v>
      </c>
      <c r="W373">
        <v>17</v>
      </c>
      <c r="X373">
        <v>62</v>
      </c>
      <c r="Y373" s="9">
        <v>6.750000000000001</v>
      </c>
      <c r="AA373" t="str">
        <f t="shared" si="21"/>
        <v>1*</v>
      </c>
      <c r="AB373" t="str">
        <f t="shared" si="22"/>
        <v>7*</v>
      </c>
      <c r="AC373">
        <f t="shared" si="23"/>
        <v>0</v>
      </c>
      <c r="AD373" t="b">
        <f t="shared" si="24"/>
        <v>1</v>
      </c>
    </row>
    <row r="374" spans="1:30" ht="15">
      <c r="A374" t="s">
        <v>278</v>
      </c>
      <c r="B374" t="s">
        <v>263</v>
      </c>
      <c r="C374" t="str">
        <f>VLOOKUP(A374,'[1]TBL-Rosters (16).csv'!$A$2:$E$2007,5,FALSE)</f>
        <v>MUN</v>
      </c>
      <c r="D374" s="10" t="s">
        <v>1</v>
      </c>
      <c r="E374" s="10" t="s">
        <v>2</v>
      </c>
      <c r="F374" s="10" t="s">
        <v>3</v>
      </c>
      <c r="G374" s="10">
        <v>-62</v>
      </c>
      <c r="H374" s="10" t="s">
        <v>1</v>
      </c>
      <c r="I374" s="10" t="s">
        <v>8</v>
      </c>
      <c r="J374">
        <v>5</v>
      </c>
      <c r="K374">
        <v>0</v>
      </c>
      <c r="L374" s="1">
        <v>4.333333333333332</v>
      </c>
      <c r="M374">
        <v>3</v>
      </c>
      <c r="N374">
        <v>7</v>
      </c>
      <c r="O374">
        <v>2</v>
      </c>
      <c r="P374">
        <v>0</v>
      </c>
      <c r="Q374">
        <v>0</v>
      </c>
      <c r="R374">
        <v>21</v>
      </c>
      <c r="S374">
        <v>0</v>
      </c>
      <c r="T374">
        <v>21</v>
      </c>
      <c r="U374" s="1">
        <v>4.333333333333332</v>
      </c>
      <c r="V374">
        <v>3</v>
      </c>
      <c r="W374">
        <v>7</v>
      </c>
      <c r="X374">
        <v>21</v>
      </c>
      <c r="Y374" s="9">
        <v>6.230769230769233</v>
      </c>
      <c r="AA374" t="str">
        <f t="shared" si="21"/>
        <v>1*</v>
      </c>
      <c r="AB374" t="str">
        <f t="shared" si="22"/>
        <v>6*</v>
      </c>
      <c r="AC374">
        <f t="shared" si="23"/>
        <v>0</v>
      </c>
      <c r="AD374" t="b">
        <f t="shared" si="24"/>
        <v>1</v>
      </c>
    </row>
    <row r="375" spans="1:30" ht="15">
      <c r="A375" t="s">
        <v>716</v>
      </c>
      <c r="B375" t="s">
        <v>705</v>
      </c>
      <c r="C375" t="str">
        <f>VLOOKUP(A375,'[1]TBL-Rosters (16).csv'!$A$2:$E$2007,5,FALSE)</f>
        <v>MUN</v>
      </c>
      <c r="D375" s="10" t="s">
        <v>1</v>
      </c>
      <c r="E375" s="10" t="s">
        <v>124</v>
      </c>
      <c r="F375" s="10" t="s">
        <v>138</v>
      </c>
      <c r="G375" s="10">
        <v>-43</v>
      </c>
      <c r="H375" s="10" t="s">
        <v>1</v>
      </c>
      <c r="I375" s="10" t="s">
        <v>8</v>
      </c>
      <c r="J375">
        <v>45</v>
      </c>
      <c r="K375">
        <v>0</v>
      </c>
      <c r="L375" s="1">
        <v>42.66666666666668</v>
      </c>
      <c r="M375">
        <v>30</v>
      </c>
      <c r="N375">
        <v>45</v>
      </c>
      <c r="O375">
        <v>11</v>
      </c>
      <c r="P375">
        <v>15</v>
      </c>
      <c r="Q375">
        <v>1</v>
      </c>
      <c r="R375">
        <v>190</v>
      </c>
      <c r="S375">
        <v>0</v>
      </c>
      <c r="T375">
        <v>190</v>
      </c>
      <c r="U375" s="1">
        <v>42.66666666666668</v>
      </c>
      <c r="V375">
        <v>30</v>
      </c>
      <c r="W375">
        <v>45</v>
      </c>
      <c r="X375">
        <v>190</v>
      </c>
      <c r="Y375" s="9">
        <v>6.328124999999998</v>
      </c>
      <c r="AA375" t="str">
        <f t="shared" si="21"/>
        <v>2*</v>
      </c>
      <c r="AB375" t="str">
        <f t="shared" si="22"/>
        <v>6*</v>
      </c>
      <c r="AC375">
        <f t="shared" si="23"/>
        <v>0</v>
      </c>
      <c r="AD375" t="b">
        <f t="shared" si="24"/>
        <v>1</v>
      </c>
    </row>
    <row r="376" spans="1:30" ht="15">
      <c r="A376" t="s">
        <v>712</v>
      </c>
      <c r="B376" t="s">
        <v>705</v>
      </c>
      <c r="C376" t="str">
        <f>VLOOKUP(A376,'[1]TBL-Rosters (16).csv'!$A$2:$E$2007,5,FALSE)</f>
        <v>MUN</v>
      </c>
      <c r="D376" s="10" t="s">
        <v>1</v>
      </c>
      <c r="E376" s="10" t="s">
        <v>115</v>
      </c>
      <c r="F376" s="10">
        <v>-43</v>
      </c>
      <c r="G376" s="10">
        <v>-11</v>
      </c>
      <c r="H376" s="10" t="s">
        <v>1</v>
      </c>
      <c r="I376" s="10" t="s">
        <v>8</v>
      </c>
      <c r="J376">
        <v>31</v>
      </c>
      <c r="K376">
        <v>0</v>
      </c>
      <c r="L376" s="1">
        <v>24.666666666666664</v>
      </c>
      <c r="M376">
        <v>11</v>
      </c>
      <c r="N376">
        <v>32</v>
      </c>
      <c r="O376">
        <v>4</v>
      </c>
      <c r="P376">
        <v>15</v>
      </c>
      <c r="Q376">
        <v>1</v>
      </c>
      <c r="R376">
        <v>121</v>
      </c>
      <c r="S376">
        <v>0</v>
      </c>
      <c r="T376">
        <v>121</v>
      </c>
      <c r="U376" s="1">
        <v>24.666666666666664</v>
      </c>
      <c r="V376">
        <v>11</v>
      </c>
      <c r="W376">
        <v>32</v>
      </c>
      <c r="X376">
        <v>121</v>
      </c>
      <c r="Y376" s="9">
        <v>4.013513513513514</v>
      </c>
      <c r="AA376" t="str">
        <f t="shared" si="21"/>
        <v>4*</v>
      </c>
      <c r="AB376" t="str">
        <f t="shared" si="22"/>
        <v>6*</v>
      </c>
      <c r="AC376">
        <f t="shared" si="23"/>
        <v>0</v>
      </c>
      <c r="AD376" t="b">
        <f t="shared" si="24"/>
        <v>1</v>
      </c>
    </row>
    <row r="377" spans="1:30" ht="15">
      <c r="A377" t="s">
        <v>137</v>
      </c>
      <c r="C377" t="str">
        <f>VLOOKUP(A377,'[1]TBL-Rosters (16).csv'!$A$2:$E$2007,5,FALSE)</f>
        <v>MUN</v>
      </c>
      <c r="D377" s="10" t="s">
        <v>1</v>
      </c>
      <c r="E377" s="10" t="s">
        <v>90</v>
      </c>
      <c r="F377" s="10" t="s">
        <v>46</v>
      </c>
      <c r="G377" s="10" t="s">
        <v>138</v>
      </c>
      <c r="H377" s="10" t="s">
        <v>1</v>
      </c>
      <c r="I377" s="10" t="s">
        <v>30</v>
      </c>
      <c r="J377">
        <v>43</v>
      </c>
      <c r="K377">
        <v>0</v>
      </c>
      <c r="L377" s="1">
        <v>72.66666666666667</v>
      </c>
      <c r="M377">
        <v>35</v>
      </c>
      <c r="N377">
        <v>77</v>
      </c>
      <c r="O377">
        <v>9</v>
      </c>
      <c r="P377">
        <v>27</v>
      </c>
      <c r="Q377">
        <v>1</v>
      </c>
      <c r="R377">
        <v>320</v>
      </c>
      <c r="S377">
        <v>0</v>
      </c>
      <c r="T377">
        <v>320</v>
      </c>
      <c r="U377" s="1">
        <v>72.66666666666667</v>
      </c>
      <c r="V377">
        <v>35</v>
      </c>
      <c r="W377">
        <v>77</v>
      </c>
      <c r="X377">
        <v>320</v>
      </c>
      <c r="Y377" s="9">
        <v>4.334862385321101</v>
      </c>
      <c r="AA377" t="str">
        <f t="shared" si="21"/>
        <v>6*</v>
      </c>
      <c r="AB377" t="str">
        <f t="shared" si="22"/>
        <v>9*</v>
      </c>
      <c r="AC377">
        <f t="shared" si="23"/>
        <v>0</v>
      </c>
      <c r="AD377" t="b">
        <f t="shared" si="24"/>
        <v>1</v>
      </c>
    </row>
    <row r="378" spans="1:30" ht="15">
      <c r="A378" t="s">
        <v>345</v>
      </c>
      <c r="B378" t="s">
        <v>41</v>
      </c>
      <c r="C378" t="str">
        <f>VLOOKUP(A378,'[1]TBL-Rosters (16).csv'!$A$2:$E$2007,5,FALSE)</f>
        <v>NBO</v>
      </c>
      <c r="D378" s="10" t="s">
        <v>33</v>
      </c>
      <c r="E378" s="10" t="s">
        <v>1</v>
      </c>
      <c r="F378" s="10" t="s">
        <v>11</v>
      </c>
      <c r="G378" s="10" t="s">
        <v>11</v>
      </c>
      <c r="H378" s="10" t="s">
        <v>35</v>
      </c>
      <c r="I378" s="10" t="s">
        <v>1</v>
      </c>
      <c r="J378">
        <v>28</v>
      </c>
      <c r="K378">
        <v>28</v>
      </c>
      <c r="L378" s="1">
        <v>156.66666666666663</v>
      </c>
      <c r="M378">
        <v>77</v>
      </c>
      <c r="N378">
        <v>178</v>
      </c>
      <c r="O378">
        <v>12</v>
      </c>
      <c r="P378">
        <v>32</v>
      </c>
      <c r="Q378">
        <v>1</v>
      </c>
      <c r="R378">
        <v>670</v>
      </c>
      <c r="S378">
        <v>0</v>
      </c>
      <c r="T378">
        <v>670</v>
      </c>
      <c r="U378" s="1">
        <v>0</v>
      </c>
      <c r="V378">
        <v>0</v>
      </c>
      <c r="W378">
        <v>0</v>
      </c>
      <c r="X378">
        <v>0</v>
      </c>
      <c r="Y378" s="9">
        <v>4.42340425531915</v>
      </c>
      <c r="AA378" t="str">
        <f t="shared" si="21"/>
        <v>4</v>
      </c>
      <c r="AB378" t="str">
        <f t="shared" si="22"/>
        <v>25</v>
      </c>
      <c r="AC378">
        <f t="shared" si="23"/>
        <v>147</v>
      </c>
      <c r="AD378" t="b">
        <f t="shared" si="24"/>
        <v>0</v>
      </c>
    </row>
    <row r="379" spans="1:30" ht="15">
      <c r="A379" t="s">
        <v>217</v>
      </c>
      <c r="B379" t="s">
        <v>205</v>
      </c>
      <c r="C379" t="str">
        <f>VLOOKUP(A379,'[1]TBL-Rosters (16).csv'!$A$2:$E$2007,5,FALSE)</f>
        <v>NBO</v>
      </c>
      <c r="D379" s="10" t="s">
        <v>56</v>
      </c>
      <c r="E379" s="10" t="s">
        <v>1</v>
      </c>
      <c r="F379" s="10">
        <v>-22</v>
      </c>
      <c r="G379" s="10" t="s">
        <v>97</v>
      </c>
      <c r="H379" s="10" t="s">
        <v>19</v>
      </c>
      <c r="I379" s="10" t="s">
        <v>1</v>
      </c>
      <c r="J379">
        <v>24</v>
      </c>
      <c r="K379">
        <v>24</v>
      </c>
      <c r="L379" s="1">
        <v>128.33333333333331</v>
      </c>
      <c r="M379">
        <v>51</v>
      </c>
      <c r="N379">
        <v>105</v>
      </c>
      <c r="O379">
        <v>16</v>
      </c>
      <c r="P379">
        <v>53</v>
      </c>
      <c r="Q379">
        <v>2</v>
      </c>
      <c r="R379">
        <v>535</v>
      </c>
      <c r="S379">
        <v>0</v>
      </c>
      <c r="T379">
        <v>535</v>
      </c>
      <c r="U379" s="1">
        <v>0</v>
      </c>
      <c r="V379">
        <v>0</v>
      </c>
      <c r="W379">
        <v>0</v>
      </c>
      <c r="X379">
        <v>0</v>
      </c>
      <c r="Y379" s="9">
        <v>3.576623376623377</v>
      </c>
      <c r="AA379" t="str">
        <f t="shared" si="21"/>
        <v>12</v>
      </c>
      <c r="AB379" t="str">
        <f t="shared" si="22"/>
        <v>22</v>
      </c>
      <c r="AC379">
        <f t="shared" si="23"/>
        <v>119</v>
      </c>
      <c r="AD379" t="b">
        <f t="shared" si="24"/>
        <v>1</v>
      </c>
    </row>
    <row r="380" spans="1:30" ht="15">
      <c r="A380" t="s">
        <v>253</v>
      </c>
      <c r="B380" t="s">
        <v>245</v>
      </c>
      <c r="C380" t="str">
        <f>VLOOKUP(A380,'[1]TBL-Rosters (16).csv'!$A$2:$E$2007,5,FALSE)</f>
        <v>NBO</v>
      </c>
      <c r="D380" s="10" t="s">
        <v>78</v>
      </c>
      <c r="E380" s="10" t="s">
        <v>45</v>
      </c>
      <c r="F380" s="10">
        <v>-22</v>
      </c>
      <c r="G380" s="10" t="s">
        <v>169</v>
      </c>
      <c r="H380" s="10" t="s">
        <v>66</v>
      </c>
      <c r="I380" s="10" t="s">
        <v>38</v>
      </c>
      <c r="J380">
        <v>40</v>
      </c>
      <c r="K380">
        <v>22</v>
      </c>
      <c r="L380" s="1">
        <v>136.66666666666663</v>
      </c>
      <c r="M380">
        <v>74</v>
      </c>
      <c r="N380">
        <v>158</v>
      </c>
      <c r="O380">
        <v>19</v>
      </c>
      <c r="P380">
        <v>60</v>
      </c>
      <c r="Q380">
        <v>1</v>
      </c>
      <c r="R380">
        <v>617</v>
      </c>
      <c r="S380">
        <v>617</v>
      </c>
      <c r="T380">
        <v>0</v>
      </c>
      <c r="U380" s="1">
        <v>26.33333333333334</v>
      </c>
      <c r="V380">
        <v>10</v>
      </c>
      <c r="W380">
        <v>24</v>
      </c>
      <c r="X380">
        <v>113</v>
      </c>
      <c r="Y380" s="9">
        <v>4.873170731707319</v>
      </c>
      <c r="AA380" t="str">
        <f t="shared" si="21"/>
        <v>3/12*</v>
      </c>
      <c r="AB380" t="str">
        <f t="shared" si="22"/>
        <v>26/8*</v>
      </c>
      <c r="AC380">
        <f t="shared" si="23"/>
        <v>95</v>
      </c>
      <c r="AD380" t="b">
        <f t="shared" si="24"/>
        <v>1</v>
      </c>
    </row>
    <row r="381" spans="1:30" ht="15">
      <c r="A381" t="s">
        <v>527</v>
      </c>
      <c r="B381" t="s">
        <v>515</v>
      </c>
      <c r="C381" t="str">
        <f>VLOOKUP(A381,'[1]TBL-Rosters (16).csv'!$A$2:$E$2007,5,FALSE)</f>
        <v>NBO</v>
      </c>
      <c r="D381" s="10" t="s">
        <v>39</v>
      </c>
      <c r="E381" s="10" t="s">
        <v>1</v>
      </c>
      <c r="F381" s="10">
        <v>-23</v>
      </c>
      <c r="G381" s="10" t="s">
        <v>88</v>
      </c>
      <c r="H381" s="10" t="s">
        <v>25</v>
      </c>
      <c r="I381" s="10" t="s">
        <v>1</v>
      </c>
      <c r="J381">
        <v>16</v>
      </c>
      <c r="K381">
        <v>16</v>
      </c>
      <c r="L381" s="1">
        <v>80</v>
      </c>
      <c r="M381">
        <v>34</v>
      </c>
      <c r="N381">
        <v>74</v>
      </c>
      <c r="O381">
        <v>8</v>
      </c>
      <c r="P381">
        <v>33</v>
      </c>
      <c r="Q381">
        <v>0</v>
      </c>
      <c r="R381">
        <v>341</v>
      </c>
      <c r="S381">
        <v>341</v>
      </c>
      <c r="T381">
        <v>0</v>
      </c>
      <c r="U381" s="1">
        <v>0</v>
      </c>
      <c r="V381">
        <v>0</v>
      </c>
      <c r="W381">
        <v>0</v>
      </c>
      <c r="X381">
        <v>0</v>
      </c>
      <c r="Y381" s="9">
        <v>3.825</v>
      </c>
      <c r="AA381" t="str">
        <f t="shared" si="21"/>
        <v>10</v>
      </c>
      <c r="AB381" t="str">
        <f t="shared" si="22"/>
        <v>21</v>
      </c>
      <c r="AC381">
        <f t="shared" si="23"/>
        <v>73</v>
      </c>
      <c r="AD381" t="b">
        <f t="shared" si="24"/>
        <v>1</v>
      </c>
    </row>
    <row r="382" spans="1:30" ht="15">
      <c r="A382" t="s">
        <v>391</v>
      </c>
      <c r="B382" t="s">
        <v>389</v>
      </c>
      <c r="C382" t="str">
        <f>VLOOKUP(A382,'[1]TBL-Rosters (16).csv'!$A$2:$E$2007,5,FALSE)</f>
        <v>NBO</v>
      </c>
      <c r="D382" s="10" t="s">
        <v>232</v>
      </c>
      <c r="E382" s="10" t="s">
        <v>1</v>
      </c>
      <c r="F382" s="10">
        <v>-25</v>
      </c>
      <c r="G382" s="10" t="s">
        <v>7</v>
      </c>
      <c r="H382" s="10" t="s">
        <v>35</v>
      </c>
      <c r="I382" s="10" t="s">
        <v>1</v>
      </c>
      <c r="J382">
        <v>15</v>
      </c>
      <c r="K382">
        <v>15</v>
      </c>
      <c r="L382" s="1">
        <v>68</v>
      </c>
      <c r="M382">
        <v>43</v>
      </c>
      <c r="N382">
        <v>80</v>
      </c>
      <c r="O382">
        <v>9</v>
      </c>
      <c r="P382">
        <v>31</v>
      </c>
      <c r="Q382">
        <v>0</v>
      </c>
      <c r="R382">
        <v>311</v>
      </c>
      <c r="S382">
        <v>311</v>
      </c>
      <c r="T382">
        <v>0</v>
      </c>
      <c r="U382" s="1">
        <v>0</v>
      </c>
      <c r="V382">
        <v>0</v>
      </c>
      <c r="W382">
        <v>0</v>
      </c>
      <c r="X382">
        <v>0</v>
      </c>
      <c r="Y382" s="9">
        <v>5.6911764705882355</v>
      </c>
      <c r="AA382" t="str">
        <f t="shared" si="21"/>
        <v>2</v>
      </c>
      <c r="AB382" t="str">
        <f t="shared" si="22"/>
        <v>25</v>
      </c>
      <c r="AC382">
        <f t="shared" si="23"/>
        <v>57</v>
      </c>
      <c r="AD382" t="b">
        <f t="shared" si="24"/>
        <v>1</v>
      </c>
    </row>
    <row r="383" spans="1:30" ht="15">
      <c r="A383" t="s">
        <v>516</v>
      </c>
      <c r="B383" t="s">
        <v>515</v>
      </c>
      <c r="C383" t="str">
        <f>VLOOKUP(A383,'[1]TBL-Rosters (16).csv'!$A$2:$E$2007,5,FALSE)</f>
        <v>NBO</v>
      </c>
      <c r="D383" s="10" t="s">
        <v>16</v>
      </c>
      <c r="E383" s="10" t="s">
        <v>1</v>
      </c>
      <c r="F383" s="10" t="s">
        <v>116</v>
      </c>
      <c r="G383" s="10">
        <v>-13</v>
      </c>
      <c r="H383" s="10" t="s">
        <v>25</v>
      </c>
      <c r="I383" s="10" t="s">
        <v>56</v>
      </c>
      <c r="J383">
        <v>22</v>
      </c>
      <c r="K383">
        <v>14</v>
      </c>
      <c r="L383" s="1">
        <v>93</v>
      </c>
      <c r="M383">
        <v>30</v>
      </c>
      <c r="N383">
        <v>75</v>
      </c>
      <c r="O383">
        <v>14</v>
      </c>
      <c r="P383">
        <v>25</v>
      </c>
      <c r="Q383">
        <v>0</v>
      </c>
      <c r="R383">
        <v>374</v>
      </c>
      <c r="S383">
        <v>374</v>
      </c>
      <c r="T383">
        <v>0</v>
      </c>
      <c r="U383" s="1">
        <v>19.666666666666664</v>
      </c>
      <c r="V383">
        <v>5</v>
      </c>
      <c r="W383">
        <v>14</v>
      </c>
      <c r="X383">
        <v>79</v>
      </c>
      <c r="Y383" s="9">
        <v>2.903225806451613</v>
      </c>
      <c r="AA383" t="str">
        <f t="shared" si="21"/>
        <v>14</v>
      </c>
      <c r="AB383" t="str">
        <f t="shared" si="22"/>
        <v>21/12*</v>
      </c>
      <c r="AC383">
        <f t="shared" si="23"/>
        <v>42</v>
      </c>
      <c r="AD383" t="b">
        <f t="shared" si="24"/>
        <v>1</v>
      </c>
    </row>
    <row r="384" spans="1:30" ht="15">
      <c r="A384" t="s">
        <v>146</v>
      </c>
      <c r="C384" t="str">
        <f>VLOOKUP(A384,'[1]TBL-Rosters (16).csv'!$A$2:$E$2007,5,FALSE)</f>
        <v>NBO</v>
      </c>
      <c r="D384" s="10" t="s">
        <v>10</v>
      </c>
      <c r="E384" s="10" t="s">
        <v>1</v>
      </c>
      <c r="F384" s="10">
        <v>-62</v>
      </c>
      <c r="G384" s="10" t="s">
        <v>22</v>
      </c>
      <c r="H384" s="10" t="s">
        <v>28</v>
      </c>
      <c r="I384" s="10" t="s">
        <v>1</v>
      </c>
      <c r="J384">
        <v>11</v>
      </c>
      <c r="K384">
        <v>11</v>
      </c>
      <c r="L384" s="1">
        <v>50.333333333333336</v>
      </c>
      <c r="M384">
        <v>21</v>
      </c>
      <c r="N384">
        <v>37</v>
      </c>
      <c r="O384">
        <v>6</v>
      </c>
      <c r="P384">
        <v>29</v>
      </c>
      <c r="Q384">
        <v>0</v>
      </c>
      <c r="R384">
        <v>218</v>
      </c>
      <c r="S384">
        <v>218</v>
      </c>
      <c r="T384">
        <v>0</v>
      </c>
      <c r="U384" s="1">
        <v>0</v>
      </c>
      <c r="V384">
        <v>0</v>
      </c>
      <c r="W384">
        <v>0</v>
      </c>
      <c r="X384">
        <v>0</v>
      </c>
      <c r="Y384" s="9">
        <v>3.7549668874172184</v>
      </c>
      <c r="AA384" t="str">
        <f t="shared" si="21"/>
        <v>15</v>
      </c>
      <c r="AB384" t="str">
        <f t="shared" si="22"/>
        <v>20</v>
      </c>
      <c r="AC384">
        <f t="shared" si="23"/>
        <v>28</v>
      </c>
      <c r="AD384" t="b">
        <f t="shared" si="24"/>
        <v>1</v>
      </c>
    </row>
    <row r="385" spans="1:30" ht="15">
      <c r="A385" t="s">
        <v>273</v>
      </c>
      <c r="B385" t="s">
        <v>263</v>
      </c>
      <c r="C385" t="str">
        <f>VLOOKUP(A385,'[1]TBL-Rosters (16).csv'!$A$2:$E$2007,5,FALSE)</f>
        <v>NBO</v>
      </c>
      <c r="D385" s="10" t="s">
        <v>39</v>
      </c>
      <c r="E385" s="10" t="s">
        <v>1</v>
      </c>
      <c r="F385" s="10">
        <v>-25</v>
      </c>
      <c r="G385" s="10">
        <v>-32</v>
      </c>
      <c r="H385" s="10" t="s">
        <v>19</v>
      </c>
      <c r="I385" s="10" t="s">
        <v>4</v>
      </c>
      <c r="J385">
        <v>20</v>
      </c>
      <c r="K385">
        <v>9</v>
      </c>
      <c r="L385" s="1">
        <v>57</v>
      </c>
      <c r="M385">
        <v>27</v>
      </c>
      <c r="N385">
        <v>50</v>
      </c>
      <c r="O385">
        <v>12</v>
      </c>
      <c r="P385">
        <v>27</v>
      </c>
      <c r="Q385">
        <v>2</v>
      </c>
      <c r="R385">
        <v>248</v>
      </c>
      <c r="S385">
        <v>0</v>
      </c>
      <c r="T385">
        <v>248</v>
      </c>
      <c r="U385" s="1">
        <v>13.333333333333332</v>
      </c>
      <c r="V385">
        <v>3</v>
      </c>
      <c r="W385">
        <v>7</v>
      </c>
      <c r="X385">
        <v>56</v>
      </c>
      <c r="Y385" s="9">
        <v>4.2631578947368425</v>
      </c>
      <c r="AA385" t="str">
        <f t="shared" si="21"/>
        <v>10</v>
      </c>
      <c r="AB385" t="str">
        <f t="shared" si="22"/>
        <v>22/7*</v>
      </c>
      <c r="AC385">
        <f t="shared" si="23"/>
        <v>17</v>
      </c>
      <c r="AD385" t="b">
        <f t="shared" si="24"/>
        <v>1</v>
      </c>
    </row>
    <row r="386" spans="1:30" ht="15">
      <c r="A386" t="s">
        <v>141</v>
      </c>
      <c r="C386" t="str">
        <f>VLOOKUP(A386,'[1]TBL-Rosters (16).csv'!$A$2:$E$2007,5,FALSE)</f>
        <v>NBO</v>
      </c>
      <c r="D386" s="10" t="s">
        <v>27</v>
      </c>
      <c r="E386" s="10" t="s">
        <v>1</v>
      </c>
      <c r="F386" s="10">
        <v>-12</v>
      </c>
      <c r="G386" s="10" t="s">
        <v>48</v>
      </c>
      <c r="H386" s="10" t="s">
        <v>19</v>
      </c>
      <c r="I386" s="10" t="s">
        <v>31</v>
      </c>
      <c r="J386">
        <v>5</v>
      </c>
      <c r="K386">
        <v>4</v>
      </c>
      <c r="L386" s="1">
        <v>20.33333333333334</v>
      </c>
      <c r="M386">
        <v>11</v>
      </c>
      <c r="N386">
        <v>22</v>
      </c>
      <c r="O386">
        <v>3</v>
      </c>
      <c r="P386">
        <v>8</v>
      </c>
      <c r="Q386">
        <v>0</v>
      </c>
      <c r="R386">
        <v>92</v>
      </c>
      <c r="S386">
        <v>0</v>
      </c>
      <c r="T386">
        <v>92</v>
      </c>
      <c r="U386" s="1">
        <v>3</v>
      </c>
      <c r="V386">
        <v>1</v>
      </c>
      <c r="W386">
        <v>2</v>
      </c>
      <c r="X386">
        <v>14</v>
      </c>
      <c r="Y386" s="9">
        <v>4.868852459016392</v>
      </c>
      <c r="AA386" t="str">
        <f t="shared" si="21"/>
        <v>5</v>
      </c>
      <c r="AB386" t="str">
        <f t="shared" si="22"/>
        <v>22/16*</v>
      </c>
      <c r="AC386">
        <f t="shared" si="23"/>
        <v>8</v>
      </c>
      <c r="AD386" t="b">
        <f t="shared" si="24"/>
        <v>1</v>
      </c>
    </row>
    <row r="387" spans="1:30" ht="15">
      <c r="A387" t="s">
        <v>140</v>
      </c>
      <c r="C387" t="str">
        <f>VLOOKUP(A387,'[1]TBL-Rosters (16).csv'!$A$2:$E$2007,5,FALSE)</f>
        <v>NBO</v>
      </c>
      <c r="D387" s="10" t="s">
        <v>1</v>
      </c>
      <c r="E387" s="10" t="s">
        <v>72</v>
      </c>
      <c r="F387" s="10">
        <v>-23</v>
      </c>
      <c r="G387" s="10" t="s">
        <v>88</v>
      </c>
      <c r="H387" s="10" t="s">
        <v>10</v>
      </c>
      <c r="I387" s="10" t="s">
        <v>30</v>
      </c>
      <c r="J387">
        <v>28</v>
      </c>
      <c r="K387">
        <v>2</v>
      </c>
      <c r="L387" s="1">
        <v>50</v>
      </c>
      <c r="M387">
        <v>25</v>
      </c>
      <c r="N387">
        <v>48</v>
      </c>
      <c r="O387">
        <v>5</v>
      </c>
      <c r="P387">
        <v>21</v>
      </c>
      <c r="Q387">
        <v>0</v>
      </c>
      <c r="R387">
        <v>218</v>
      </c>
      <c r="S387">
        <v>218</v>
      </c>
      <c r="T387">
        <v>0</v>
      </c>
      <c r="U387" s="1">
        <v>44.333333333333336</v>
      </c>
      <c r="V387">
        <v>22</v>
      </c>
      <c r="W387">
        <v>41</v>
      </c>
      <c r="X387">
        <v>191</v>
      </c>
      <c r="Y387" s="9">
        <v>4.5</v>
      </c>
      <c r="AA387" t="str">
        <f aca="true" t="shared" si="25" ref="AA387:AA450">IF(E387="",D387,IF(D387="",E387,CONCATENATE(D387,"/",E387)))</f>
        <v>8*</v>
      </c>
      <c r="AB387" t="str">
        <f aca="true" t="shared" si="26" ref="AB387:AB450">IF(I387="",H387,IF(H387="",CONCATENATE(I387,"*"),CONCATENATE(H387,"/",I387,"*")))</f>
        <v>15/9*</v>
      </c>
      <c r="AC387">
        <f t="shared" si="23"/>
        <v>4</v>
      </c>
      <c r="AD387" t="b">
        <f t="shared" si="24"/>
        <v>1</v>
      </c>
    </row>
    <row r="388" spans="1:30" ht="15">
      <c r="A388" t="s">
        <v>282</v>
      </c>
      <c r="B388" t="s">
        <v>283</v>
      </c>
      <c r="C388" t="str">
        <f>VLOOKUP(A388,'[1]TBL-Rosters (16).csv'!$A$2:$E$2007,5,FALSE)</f>
        <v>NBO</v>
      </c>
      <c r="D388" s="10" t="s">
        <v>1</v>
      </c>
      <c r="E388" s="10" t="s">
        <v>191</v>
      </c>
      <c r="F388" s="10">
        <v>-62</v>
      </c>
      <c r="G388" s="10" t="s">
        <v>59</v>
      </c>
      <c r="H388" s="10" t="s">
        <v>8</v>
      </c>
      <c r="I388" s="10" t="s">
        <v>8</v>
      </c>
      <c r="J388">
        <v>34</v>
      </c>
      <c r="K388">
        <v>1</v>
      </c>
      <c r="L388" s="1">
        <v>36.66666666666668</v>
      </c>
      <c r="M388">
        <v>10</v>
      </c>
      <c r="N388">
        <v>28</v>
      </c>
      <c r="O388">
        <v>3</v>
      </c>
      <c r="P388">
        <v>21</v>
      </c>
      <c r="Q388">
        <v>0</v>
      </c>
      <c r="R388">
        <v>151</v>
      </c>
      <c r="S388">
        <v>151</v>
      </c>
      <c r="T388">
        <v>0</v>
      </c>
      <c r="U388" s="1">
        <v>34.66666666666668</v>
      </c>
      <c r="V388">
        <v>10</v>
      </c>
      <c r="W388">
        <v>28</v>
      </c>
      <c r="X388">
        <v>145</v>
      </c>
      <c r="Y388" s="9">
        <v>2.4545454545454537</v>
      </c>
      <c r="AA388" t="str">
        <f t="shared" si="25"/>
        <v>17*</v>
      </c>
      <c r="AB388" t="str">
        <f t="shared" si="26"/>
        <v>6/6*</v>
      </c>
      <c r="AC388">
        <f aca="true" t="shared" si="27" ref="AC388:AC451">IF(C388=C389,AC389+K388,K388)</f>
        <v>2</v>
      </c>
      <c r="AD388" t="b">
        <f aca="true" t="shared" si="28" ref="AD388:AD451">C388=C387</f>
        <v>1</v>
      </c>
    </row>
    <row r="389" spans="1:30" ht="15">
      <c r="A389" t="s">
        <v>149</v>
      </c>
      <c r="C389" t="str">
        <f>VLOOKUP(A389,'[1]TBL-Rosters (16).csv'!$A$2:$E$2007,5,FALSE)</f>
        <v>NBO</v>
      </c>
      <c r="D389" s="10" t="s">
        <v>27</v>
      </c>
      <c r="E389" s="10" t="s">
        <v>1</v>
      </c>
      <c r="F389" s="10" t="s">
        <v>150</v>
      </c>
      <c r="G389" s="10" t="s">
        <v>3</v>
      </c>
      <c r="H389" s="10" t="s">
        <v>151</v>
      </c>
      <c r="I389" s="10" t="s">
        <v>151</v>
      </c>
      <c r="J389">
        <v>2</v>
      </c>
      <c r="K389">
        <v>1</v>
      </c>
      <c r="L389" s="1">
        <v>8.666666666666664</v>
      </c>
      <c r="M389">
        <v>2</v>
      </c>
      <c r="N389">
        <v>7</v>
      </c>
      <c r="O389">
        <v>0</v>
      </c>
      <c r="P389">
        <v>1</v>
      </c>
      <c r="Q389">
        <v>0</v>
      </c>
      <c r="R389">
        <v>34</v>
      </c>
      <c r="S389">
        <v>0</v>
      </c>
      <c r="T389">
        <v>34</v>
      </c>
      <c r="U389" s="1">
        <v>3.6666666666666674</v>
      </c>
      <c r="V389">
        <v>2</v>
      </c>
      <c r="W389">
        <v>4</v>
      </c>
      <c r="X389">
        <v>16</v>
      </c>
      <c r="Y389" s="9">
        <v>2.0769230769230775</v>
      </c>
      <c r="AA389" t="str">
        <f t="shared" si="25"/>
        <v>5</v>
      </c>
      <c r="AB389" t="str">
        <f t="shared" si="26"/>
        <v>18/18*</v>
      </c>
      <c r="AC389">
        <f t="shared" si="27"/>
        <v>1</v>
      </c>
      <c r="AD389" t="b">
        <f t="shared" si="28"/>
        <v>1</v>
      </c>
    </row>
    <row r="390" spans="1:30" ht="15">
      <c r="A390" t="s">
        <v>561</v>
      </c>
      <c r="B390" t="s">
        <v>548</v>
      </c>
      <c r="C390" t="str">
        <f>VLOOKUP(A390,'[1]TBL-Rosters (16).csv'!$A$2:$E$2007,5,FALSE)</f>
        <v>NBO</v>
      </c>
      <c r="D390" s="10" t="s">
        <v>1</v>
      </c>
      <c r="E390" s="10" t="s">
        <v>45</v>
      </c>
      <c r="F390" s="10">
        <v>-62</v>
      </c>
      <c r="G390" s="10" t="s">
        <v>51</v>
      </c>
      <c r="H390" s="10" t="s">
        <v>1</v>
      </c>
      <c r="I390" s="10" t="s">
        <v>8</v>
      </c>
      <c r="J390">
        <v>64</v>
      </c>
      <c r="K390">
        <v>0</v>
      </c>
      <c r="L390" s="1">
        <v>55.66666666666668</v>
      </c>
      <c r="M390">
        <v>26</v>
      </c>
      <c r="N390">
        <v>42</v>
      </c>
      <c r="O390">
        <v>5</v>
      </c>
      <c r="P390">
        <v>47</v>
      </c>
      <c r="Q390">
        <v>5</v>
      </c>
      <c r="R390">
        <v>251</v>
      </c>
      <c r="S390">
        <v>0</v>
      </c>
      <c r="T390">
        <v>251</v>
      </c>
      <c r="U390" s="1">
        <v>55.66666666666668</v>
      </c>
      <c r="V390">
        <v>26</v>
      </c>
      <c r="W390">
        <v>42</v>
      </c>
      <c r="X390">
        <v>251</v>
      </c>
      <c r="Y390" s="9">
        <v>4.203592814371256</v>
      </c>
      <c r="AA390" t="str">
        <f t="shared" si="25"/>
        <v>12*</v>
      </c>
      <c r="AB390" t="str">
        <f t="shared" si="26"/>
        <v>6*</v>
      </c>
      <c r="AC390">
        <f t="shared" si="27"/>
        <v>0</v>
      </c>
      <c r="AD390" t="b">
        <f t="shared" si="28"/>
        <v>1</v>
      </c>
    </row>
    <row r="391" spans="1:30" ht="15">
      <c r="A391" t="s">
        <v>139</v>
      </c>
      <c r="C391" t="str">
        <f>VLOOKUP(A391,'[1]TBL-Rosters (16).csv'!$A$2:$E$2007,5,FALSE)</f>
        <v>NBO</v>
      </c>
      <c r="D391" s="10" t="s">
        <v>1</v>
      </c>
      <c r="E391" s="10" t="s">
        <v>2</v>
      </c>
      <c r="F391" s="10" t="s">
        <v>3</v>
      </c>
      <c r="G391" s="10">
        <v>-62</v>
      </c>
      <c r="H391" s="10" t="s">
        <v>1</v>
      </c>
      <c r="I391" s="10" t="s">
        <v>30</v>
      </c>
      <c r="J391">
        <v>1</v>
      </c>
      <c r="K391">
        <v>0</v>
      </c>
      <c r="L391" s="1">
        <v>1</v>
      </c>
      <c r="M391">
        <v>2</v>
      </c>
      <c r="N391">
        <v>3</v>
      </c>
      <c r="O391">
        <v>1</v>
      </c>
      <c r="P391">
        <v>0</v>
      </c>
      <c r="Q391">
        <v>0</v>
      </c>
      <c r="R391">
        <v>7</v>
      </c>
      <c r="S391">
        <v>7</v>
      </c>
      <c r="T391">
        <v>0</v>
      </c>
      <c r="U391" s="1">
        <v>1</v>
      </c>
      <c r="V391">
        <v>2</v>
      </c>
      <c r="W391">
        <v>3</v>
      </c>
      <c r="X391">
        <v>7</v>
      </c>
      <c r="Y391" s="9">
        <v>18</v>
      </c>
      <c r="AA391" t="str">
        <f t="shared" si="25"/>
        <v>1*</v>
      </c>
      <c r="AB391" t="str">
        <f t="shared" si="26"/>
        <v>9*</v>
      </c>
      <c r="AC391">
        <f t="shared" si="27"/>
        <v>0</v>
      </c>
      <c r="AD391" t="b">
        <f t="shared" si="28"/>
        <v>1</v>
      </c>
    </row>
    <row r="392" spans="1:30" ht="15">
      <c r="A392" t="s">
        <v>142</v>
      </c>
      <c r="C392" t="str">
        <f>VLOOKUP(A392,'[1]TBL-Rosters (16).csv'!$A$2:$E$2007,5,FALSE)</f>
        <v>NBO</v>
      </c>
      <c r="D392" s="10" t="s">
        <v>1</v>
      </c>
      <c r="E392" s="10" t="s">
        <v>95</v>
      </c>
      <c r="F392" s="10">
        <v>-62</v>
      </c>
      <c r="G392" s="10" t="s">
        <v>143</v>
      </c>
      <c r="H392" s="10" t="s">
        <v>1</v>
      </c>
      <c r="I392" s="10" t="s">
        <v>4</v>
      </c>
      <c r="J392">
        <v>32</v>
      </c>
      <c r="K392">
        <v>0</v>
      </c>
      <c r="L392" s="1">
        <v>32</v>
      </c>
      <c r="M392">
        <v>20</v>
      </c>
      <c r="N392">
        <v>26</v>
      </c>
      <c r="O392">
        <v>2</v>
      </c>
      <c r="P392">
        <v>21</v>
      </c>
      <c r="Q392">
        <v>0</v>
      </c>
      <c r="R392">
        <v>145</v>
      </c>
      <c r="S392">
        <v>125</v>
      </c>
      <c r="T392">
        <v>20</v>
      </c>
      <c r="U392" s="1">
        <v>32</v>
      </c>
      <c r="V392">
        <v>20</v>
      </c>
      <c r="W392">
        <v>26</v>
      </c>
      <c r="X392">
        <v>145</v>
      </c>
      <c r="Y392" s="9">
        <v>5.625</v>
      </c>
      <c r="AA392" t="str">
        <f t="shared" si="25"/>
        <v>9*</v>
      </c>
      <c r="AB392" t="str">
        <f t="shared" si="26"/>
        <v>7*</v>
      </c>
      <c r="AC392">
        <f t="shared" si="27"/>
        <v>0</v>
      </c>
      <c r="AD392" t="b">
        <f t="shared" si="28"/>
        <v>1</v>
      </c>
    </row>
    <row r="393" spans="1:30" ht="15">
      <c r="A393" t="s">
        <v>699</v>
      </c>
      <c r="B393" t="s">
        <v>690</v>
      </c>
      <c r="C393" t="str">
        <f>VLOOKUP(A393,'[1]TBL-Rosters (16).csv'!$A$2:$E$2007,5,FALSE)</f>
        <v>NBO</v>
      </c>
      <c r="D393" s="10" t="s">
        <v>1</v>
      </c>
      <c r="E393" s="10" t="s">
        <v>215</v>
      </c>
      <c r="F393" s="10" t="s">
        <v>317</v>
      </c>
      <c r="G393" s="10" t="s">
        <v>335</v>
      </c>
      <c r="H393" s="10" t="s">
        <v>1</v>
      </c>
      <c r="I393" s="10" t="s">
        <v>8</v>
      </c>
      <c r="J393">
        <v>72</v>
      </c>
      <c r="K393">
        <v>0</v>
      </c>
      <c r="L393" s="1">
        <v>71.66666666666667</v>
      </c>
      <c r="M393">
        <v>18</v>
      </c>
      <c r="N393">
        <v>61</v>
      </c>
      <c r="O393">
        <v>2</v>
      </c>
      <c r="P393">
        <v>16</v>
      </c>
      <c r="Q393">
        <v>4</v>
      </c>
      <c r="R393">
        <v>286</v>
      </c>
      <c r="S393">
        <v>146</v>
      </c>
      <c r="T393">
        <v>140</v>
      </c>
      <c r="U393" s="1">
        <v>71.66666666666667</v>
      </c>
      <c r="V393">
        <v>18</v>
      </c>
      <c r="W393">
        <v>61</v>
      </c>
      <c r="X393">
        <v>286</v>
      </c>
      <c r="Y393" s="9">
        <v>2.2604651162790694</v>
      </c>
      <c r="AA393" t="str">
        <f t="shared" si="25"/>
        <v>13*</v>
      </c>
      <c r="AB393" t="str">
        <f t="shared" si="26"/>
        <v>6*</v>
      </c>
      <c r="AC393">
        <f t="shared" si="27"/>
        <v>0</v>
      </c>
      <c r="AD393" t="b">
        <f t="shared" si="28"/>
        <v>1</v>
      </c>
    </row>
    <row r="394" spans="1:30" ht="15">
      <c r="A394" t="s">
        <v>144</v>
      </c>
      <c r="C394" t="str">
        <f>VLOOKUP(A394,'[1]TBL-Rosters (16).csv'!$A$2:$E$2007,5,FALSE)</f>
        <v>NBO</v>
      </c>
      <c r="D394" s="10" t="s">
        <v>1</v>
      </c>
      <c r="E394" s="10" t="s">
        <v>2</v>
      </c>
      <c r="F394" s="10" t="s">
        <v>145</v>
      </c>
      <c r="G394" s="10">
        <v>-36</v>
      </c>
      <c r="H394" s="10" t="s">
        <v>1</v>
      </c>
      <c r="I394" s="10" t="s">
        <v>39</v>
      </c>
      <c r="J394">
        <v>7</v>
      </c>
      <c r="K394">
        <v>0</v>
      </c>
      <c r="L394" s="1">
        <v>11.333333333333332</v>
      </c>
      <c r="M394">
        <v>10</v>
      </c>
      <c r="N394">
        <v>16</v>
      </c>
      <c r="O394">
        <v>3</v>
      </c>
      <c r="P394">
        <v>2</v>
      </c>
      <c r="Q394">
        <v>0</v>
      </c>
      <c r="R394">
        <v>55</v>
      </c>
      <c r="S394">
        <v>55</v>
      </c>
      <c r="T394">
        <v>0</v>
      </c>
      <c r="U394" s="1">
        <v>11.333333333333332</v>
      </c>
      <c r="V394">
        <v>10</v>
      </c>
      <c r="W394">
        <v>16</v>
      </c>
      <c r="X394">
        <v>55</v>
      </c>
      <c r="Y394" s="9">
        <v>7.941176470588236</v>
      </c>
      <c r="AA394" t="str">
        <f t="shared" si="25"/>
        <v>1*</v>
      </c>
      <c r="AB394" t="str">
        <f t="shared" si="26"/>
        <v>10*</v>
      </c>
      <c r="AC394">
        <f t="shared" si="27"/>
        <v>0</v>
      </c>
      <c r="AD394" t="b">
        <f t="shared" si="28"/>
        <v>1</v>
      </c>
    </row>
    <row r="395" spans="1:30" ht="15">
      <c r="A395" t="s">
        <v>297</v>
      </c>
      <c r="B395" t="s">
        <v>283</v>
      </c>
      <c r="C395" t="str">
        <f>VLOOKUP(A395,'[1]TBL-Rosters (16).csv'!$A$2:$E$2007,5,FALSE)</f>
        <v>NBO</v>
      </c>
      <c r="D395" s="10" t="s">
        <v>1</v>
      </c>
      <c r="E395" s="10" t="s">
        <v>99</v>
      </c>
      <c r="F395" s="10" t="s">
        <v>169</v>
      </c>
      <c r="G395" s="10">
        <v>-33</v>
      </c>
      <c r="H395" s="10" t="s">
        <v>1</v>
      </c>
      <c r="I395" s="10" t="s">
        <v>4</v>
      </c>
      <c r="J395">
        <v>37</v>
      </c>
      <c r="K395">
        <v>0</v>
      </c>
      <c r="L395" s="1">
        <v>39</v>
      </c>
      <c r="M395">
        <v>26</v>
      </c>
      <c r="N395">
        <v>43</v>
      </c>
      <c r="O395">
        <v>9</v>
      </c>
      <c r="P395">
        <v>13</v>
      </c>
      <c r="Q395">
        <v>0</v>
      </c>
      <c r="R395">
        <v>174</v>
      </c>
      <c r="S395">
        <v>174</v>
      </c>
      <c r="T395">
        <v>0</v>
      </c>
      <c r="U395" s="1">
        <v>39</v>
      </c>
      <c r="V395">
        <v>26</v>
      </c>
      <c r="W395">
        <v>43</v>
      </c>
      <c r="X395">
        <v>174</v>
      </c>
      <c r="Y395" s="9">
        <v>6</v>
      </c>
      <c r="AA395" t="str">
        <f t="shared" si="25"/>
        <v>3*</v>
      </c>
      <c r="AB395" t="str">
        <f t="shared" si="26"/>
        <v>7*</v>
      </c>
      <c r="AC395">
        <f t="shared" si="27"/>
        <v>0</v>
      </c>
      <c r="AD395" t="b">
        <f t="shared" si="28"/>
        <v>1</v>
      </c>
    </row>
    <row r="396" spans="1:30" ht="15">
      <c r="A396" t="s">
        <v>147</v>
      </c>
      <c r="C396" t="str">
        <f>VLOOKUP(A396,'[1]TBL-Rosters (16).csv'!$A$2:$E$2007,5,FALSE)</f>
        <v>NBO</v>
      </c>
      <c r="D396" s="10" t="s">
        <v>1</v>
      </c>
      <c r="E396" s="10" t="s">
        <v>2</v>
      </c>
      <c r="F396" s="10">
        <v>-62</v>
      </c>
      <c r="G396" s="10" t="s">
        <v>46</v>
      </c>
      <c r="H396" s="10" t="s">
        <v>1</v>
      </c>
      <c r="I396" s="10" t="s">
        <v>4</v>
      </c>
      <c r="J396">
        <v>6</v>
      </c>
      <c r="K396">
        <v>0</v>
      </c>
      <c r="L396" s="1">
        <v>6.666666666666667</v>
      </c>
      <c r="M396">
        <v>8</v>
      </c>
      <c r="N396">
        <v>10</v>
      </c>
      <c r="O396">
        <v>1</v>
      </c>
      <c r="P396">
        <v>6</v>
      </c>
      <c r="Q396">
        <v>0</v>
      </c>
      <c r="R396">
        <v>31</v>
      </c>
      <c r="S396">
        <v>31</v>
      </c>
      <c r="T396">
        <v>0</v>
      </c>
      <c r="U396" s="1">
        <v>6.666666666666667</v>
      </c>
      <c r="V396">
        <v>8</v>
      </c>
      <c r="W396">
        <v>10</v>
      </c>
      <c r="X396">
        <v>31</v>
      </c>
      <c r="Y396" s="9">
        <v>10.799999999999999</v>
      </c>
      <c r="AA396" t="str">
        <f t="shared" si="25"/>
        <v>1*</v>
      </c>
      <c r="AB396" t="str">
        <f t="shared" si="26"/>
        <v>7*</v>
      </c>
      <c r="AC396">
        <f t="shared" si="27"/>
        <v>0</v>
      </c>
      <c r="AD396" t="b">
        <f t="shared" si="28"/>
        <v>1</v>
      </c>
    </row>
    <row r="397" spans="1:30" ht="15">
      <c r="A397" t="s">
        <v>366</v>
      </c>
      <c r="B397" t="s">
        <v>353</v>
      </c>
      <c r="C397" t="str">
        <f>VLOOKUP(A397,'[1]TBL-Rosters (16).csv'!$A$2:$E$2007,5,FALSE)</f>
        <v>NBO</v>
      </c>
      <c r="D397" s="10" t="s">
        <v>1</v>
      </c>
      <c r="E397" s="10" t="s">
        <v>2</v>
      </c>
      <c r="F397" s="10">
        <v>-54</v>
      </c>
      <c r="G397" s="10">
        <v>-34</v>
      </c>
      <c r="H397" s="10" t="s">
        <v>1</v>
      </c>
      <c r="I397" s="10" t="s">
        <v>4</v>
      </c>
      <c r="J397">
        <v>39</v>
      </c>
      <c r="K397">
        <v>0</v>
      </c>
      <c r="L397" s="1">
        <v>39.333333333333336</v>
      </c>
      <c r="M397">
        <v>33</v>
      </c>
      <c r="N397">
        <v>48</v>
      </c>
      <c r="O397">
        <v>10</v>
      </c>
      <c r="P397">
        <v>25</v>
      </c>
      <c r="Q397">
        <v>1</v>
      </c>
      <c r="R397">
        <v>192</v>
      </c>
      <c r="S397">
        <v>192</v>
      </c>
      <c r="T397">
        <v>0</v>
      </c>
      <c r="U397" s="1">
        <v>39.333333333333336</v>
      </c>
      <c r="V397">
        <v>33</v>
      </c>
      <c r="W397">
        <v>48</v>
      </c>
      <c r="X397">
        <v>192</v>
      </c>
      <c r="Y397" s="9">
        <v>7.5508474576271185</v>
      </c>
      <c r="AA397" t="str">
        <f t="shared" si="25"/>
        <v>1*</v>
      </c>
      <c r="AB397" t="str">
        <f t="shared" si="26"/>
        <v>7*</v>
      </c>
      <c r="AC397">
        <f t="shared" si="27"/>
        <v>0</v>
      </c>
      <c r="AD397" t="b">
        <f t="shared" si="28"/>
        <v>1</v>
      </c>
    </row>
    <row r="398" spans="1:30" ht="15">
      <c r="A398" t="s">
        <v>186</v>
      </c>
      <c r="B398" t="s">
        <v>184</v>
      </c>
      <c r="C398" t="str">
        <f>VLOOKUP(A398,'[1]TBL-Rosters (16).csv'!$A$2:$E$2007,5,FALSE)</f>
        <v>NBO</v>
      </c>
      <c r="D398" s="10" t="s">
        <v>1</v>
      </c>
      <c r="E398" s="10" t="s">
        <v>99</v>
      </c>
      <c r="F398" s="10">
        <v>-34</v>
      </c>
      <c r="G398" s="10">
        <v>-36</v>
      </c>
      <c r="H398" s="10" t="s">
        <v>1</v>
      </c>
      <c r="I398" s="10" t="s">
        <v>8</v>
      </c>
      <c r="J398">
        <v>32</v>
      </c>
      <c r="K398">
        <v>0</v>
      </c>
      <c r="L398" s="1">
        <v>28.33333333333334</v>
      </c>
      <c r="M398">
        <v>20</v>
      </c>
      <c r="N398">
        <v>30</v>
      </c>
      <c r="O398">
        <v>7</v>
      </c>
      <c r="P398">
        <v>14</v>
      </c>
      <c r="Q398">
        <v>0</v>
      </c>
      <c r="R398">
        <v>129</v>
      </c>
      <c r="S398">
        <v>0</v>
      </c>
      <c r="T398">
        <v>129</v>
      </c>
      <c r="U398" s="1">
        <v>28.33333333333334</v>
      </c>
      <c r="V398">
        <v>20</v>
      </c>
      <c r="W398">
        <v>30</v>
      </c>
      <c r="X398">
        <v>129</v>
      </c>
      <c r="Y398" s="9">
        <v>6.352941176470587</v>
      </c>
      <c r="AA398" t="str">
        <f t="shared" si="25"/>
        <v>3*</v>
      </c>
      <c r="AB398" t="str">
        <f t="shared" si="26"/>
        <v>6*</v>
      </c>
      <c r="AC398">
        <f t="shared" si="27"/>
        <v>0</v>
      </c>
      <c r="AD398" t="b">
        <f t="shared" si="28"/>
        <v>1</v>
      </c>
    </row>
    <row r="399" spans="1:30" ht="15">
      <c r="A399" t="s">
        <v>383</v>
      </c>
      <c r="B399" t="s">
        <v>371</v>
      </c>
      <c r="C399" t="str">
        <f>VLOOKUP(A399,'[1]TBL-Rosters (16).csv'!$A$2:$E$2007,5,FALSE)</f>
        <v>NBO</v>
      </c>
      <c r="D399" s="10" t="s">
        <v>1</v>
      </c>
      <c r="E399" s="10" t="s">
        <v>2</v>
      </c>
      <c r="F399" s="10" t="s">
        <v>3</v>
      </c>
      <c r="G399" s="10" t="s">
        <v>3</v>
      </c>
      <c r="H399" s="10" t="s">
        <v>1</v>
      </c>
      <c r="I399" s="10" t="s">
        <v>27</v>
      </c>
      <c r="J399">
        <v>1</v>
      </c>
      <c r="K399">
        <v>0</v>
      </c>
      <c r="L399" s="1">
        <v>1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3</v>
      </c>
      <c r="S399">
        <v>3</v>
      </c>
      <c r="T399">
        <v>0</v>
      </c>
      <c r="U399" s="1">
        <v>1</v>
      </c>
      <c r="V399">
        <v>0</v>
      </c>
      <c r="W399">
        <v>0</v>
      </c>
      <c r="X399">
        <v>3</v>
      </c>
      <c r="Y399" s="9">
        <v>0</v>
      </c>
      <c r="AA399" t="str">
        <f t="shared" si="25"/>
        <v>1*</v>
      </c>
      <c r="AB399" t="str">
        <f t="shared" si="26"/>
        <v>5*</v>
      </c>
      <c r="AC399">
        <f t="shared" si="27"/>
        <v>0</v>
      </c>
      <c r="AD399" t="b">
        <f t="shared" si="28"/>
        <v>1</v>
      </c>
    </row>
    <row r="400" spans="1:30" ht="15">
      <c r="A400" t="s">
        <v>148</v>
      </c>
      <c r="C400" t="str">
        <f>VLOOKUP(A400,'[1]TBL-Rosters (16).csv'!$A$2:$E$2007,5,FALSE)</f>
        <v>NBO</v>
      </c>
      <c r="D400" s="10" t="s">
        <v>1</v>
      </c>
      <c r="E400" s="10" t="s">
        <v>2</v>
      </c>
      <c r="F400" s="10">
        <v>-62</v>
      </c>
      <c r="G400" s="10" t="s">
        <v>3</v>
      </c>
      <c r="H400" s="10" t="s">
        <v>1</v>
      </c>
      <c r="I400" s="10" t="s">
        <v>30</v>
      </c>
      <c r="J400">
        <v>7</v>
      </c>
      <c r="K400">
        <v>0</v>
      </c>
      <c r="L400" s="1">
        <v>9</v>
      </c>
      <c r="M400">
        <v>11</v>
      </c>
      <c r="N400">
        <v>10</v>
      </c>
      <c r="O400">
        <v>0</v>
      </c>
      <c r="P400">
        <v>11</v>
      </c>
      <c r="Q400">
        <v>0</v>
      </c>
      <c r="R400">
        <v>50</v>
      </c>
      <c r="S400">
        <v>0</v>
      </c>
      <c r="T400">
        <v>50</v>
      </c>
      <c r="U400" s="1">
        <v>9</v>
      </c>
      <c r="V400">
        <v>11</v>
      </c>
      <c r="W400">
        <v>10</v>
      </c>
      <c r="X400">
        <v>50</v>
      </c>
      <c r="Y400" s="9">
        <v>11</v>
      </c>
      <c r="AA400" t="str">
        <f t="shared" si="25"/>
        <v>1*</v>
      </c>
      <c r="AB400" t="str">
        <f t="shared" si="26"/>
        <v>9*</v>
      </c>
      <c r="AC400">
        <f t="shared" si="27"/>
        <v>0</v>
      </c>
      <c r="AD400" t="b">
        <f t="shared" si="28"/>
        <v>1</v>
      </c>
    </row>
    <row r="401" spans="1:30" ht="15">
      <c r="A401" t="s">
        <v>330</v>
      </c>
      <c r="B401" t="s">
        <v>319</v>
      </c>
      <c r="C401" t="str">
        <f>VLOOKUP(A401,'[1]TBL-Rosters (16).csv'!$A$2:$E$2007,5,FALSE)</f>
        <v>NBO</v>
      </c>
      <c r="D401" s="10" t="s">
        <v>1</v>
      </c>
      <c r="E401" s="10" t="s">
        <v>14</v>
      </c>
      <c r="F401" s="10">
        <v>-62</v>
      </c>
      <c r="G401" s="10">
        <v>-14</v>
      </c>
      <c r="H401" s="10" t="s">
        <v>1</v>
      </c>
      <c r="I401" s="10" t="s">
        <v>8</v>
      </c>
      <c r="J401">
        <v>60</v>
      </c>
      <c r="K401">
        <v>0</v>
      </c>
      <c r="L401" s="1">
        <v>55.333333333333336</v>
      </c>
      <c r="M401">
        <v>25</v>
      </c>
      <c r="N401">
        <v>35</v>
      </c>
      <c r="O401">
        <v>9</v>
      </c>
      <c r="P401">
        <v>32</v>
      </c>
      <c r="Q401">
        <v>0</v>
      </c>
      <c r="R401">
        <v>235</v>
      </c>
      <c r="S401">
        <v>235</v>
      </c>
      <c r="T401">
        <v>0</v>
      </c>
      <c r="U401" s="1">
        <v>55.333333333333336</v>
      </c>
      <c r="V401">
        <v>25</v>
      </c>
      <c r="W401">
        <v>35</v>
      </c>
      <c r="X401">
        <v>235</v>
      </c>
      <c r="Y401" s="9">
        <v>4.066265060240964</v>
      </c>
      <c r="AA401" t="str">
        <f t="shared" si="25"/>
        <v>16*</v>
      </c>
      <c r="AB401" t="str">
        <f t="shared" si="26"/>
        <v>6*</v>
      </c>
      <c r="AC401">
        <f t="shared" si="27"/>
        <v>0</v>
      </c>
      <c r="AD401" t="b">
        <f t="shared" si="28"/>
        <v>1</v>
      </c>
    </row>
    <row r="402" spans="1:30" ht="15">
      <c r="A402" t="s">
        <v>268</v>
      </c>
      <c r="B402" t="s">
        <v>263</v>
      </c>
      <c r="C402" t="str">
        <f>VLOOKUP(A402,'[1]TBL-Rosters (16).csv'!$A$2:$E$2007,5,FALSE)</f>
        <v>NBO</v>
      </c>
      <c r="D402" s="10" t="s">
        <v>1</v>
      </c>
      <c r="E402" s="10" t="s">
        <v>2</v>
      </c>
      <c r="F402" s="10" t="s">
        <v>17</v>
      </c>
      <c r="G402" s="10">
        <v>-46</v>
      </c>
      <c r="H402" s="10" t="s">
        <v>1</v>
      </c>
      <c r="I402" s="10" t="s">
        <v>8</v>
      </c>
      <c r="J402">
        <v>28</v>
      </c>
      <c r="K402">
        <v>0</v>
      </c>
      <c r="L402" s="1">
        <v>23.666666666666664</v>
      </c>
      <c r="M402">
        <v>22</v>
      </c>
      <c r="N402">
        <v>36</v>
      </c>
      <c r="O402">
        <v>7</v>
      </c>
      <c r="P402">
        <v>8</v>
      </c>
      <c r="Q402">
        <v>1</v>
      </c>
      <c r="R402">
        <v>115</v>
      </c>
      <c r="S402">
        <v>0</v>
      </c>
      <c r="T402">
        <v>115</v>
      </c>
      <c r="U402" s="1">
        <v>23.666666666666664</v>
      </c>
      <c r="V402">
        <v>22</v>
      </c>
      <c r="W402">
        <v>36</v>
      </c>
      <c r="X402">
        <v>115</v>
      </c>
      <c r="Y402" s="9">
        <v>8.366197183098592</v>
      </c>
      <c r="AA402" t="str">
        <f t="shared" si="25"/>
        <v>1*</v>
      </c>
      <c r="AB402" t="str">
        <f t="shared" si="26"/>
        <v>6*</v>
      </c>
      <c r="AC402">
        <f t="shared" si="27"/>
        <v>0</v>
      </c>
      <c r="AD402" t="b">
        <f t="shared" si="28"/>
        <v>1</v>
      </c>
    </row>
    <row r="403" spans="1:30" ht="15">
      <c r="A403" t="s">
        <v>197</v>
      </c>
      <c r="B403" t="s">
        <v>184</v>
      </c>
      <c r="C403" t="str">
        <f>VLOOKUP(A403,'[1]TBL-Rosters (16).csv'!$A$2:$E$2007,5,FALSE)</f>
        <v>NBO</v>
      </c>
      <c r="D403" s="10" t="s">
        <v>1</v>
      </c>
      <c r="E403" s="10" t="s">
        <v>14</v>
      </c>
      <c r="F403" s="10" t="s">
        <v>46</v>
      </c>
      <c r="G403" s="10" t="s">
        <v>51</v>
      </c>
      <c r="H403" s="10" t="s">
        <v>1</v>
      </c>
      <c r="I403" s="10" t="s">
        <v>8</v>
      </c>
      <c r="J403">
        <v>38</v>
      </c>
      <c r="K403">
        <v>0</v>
      </c>
      <c r="L403" s="1">
        <v>36</v>
      </c>
      <c r="M403">
        <v>12</v>
      </c>
      <c r="N403">
        <v>23</v>
      </c>
      <c r="O403">
        <v>3</v>
      </c>
      <c r="P403">
        <v>12</v>
      </c>
      <c r="Q403">
        <v>0</v>
      </c>
      <c r="R403">
        <v>147</v>
      </c>
      <c r="S403">
        <v>15</v>
      </c>
      <c r="T403">
        <v>132</v>
      </c>
      <c r="U403" s="1">
        <v>36</v>
      </c>
      <c r="V403">
        <v>12</v>
      </c>
      <c r="W403">
        <v>23</v>
      </c>
      <c r="X403">
        <v>147</v>
      </c>
      <c r="Y403" s="9">
        <v>3</v>
      </c>
      <c r="AA403" t="str">
        <f t="shared" si="25"/>
        <v>16*</v>
      </c>
      <c r="AB403" t="str">
        <f t="shared" si="26"/>
        <v>6*</v>
      </c>
      <c r="AC403">
        <f t="shared" si="27"/>
        <v>0</v>
      </c>
      <c r="AD403" t="b">
        <f t="shared" si="28"/>
        <v>1</v>
      </c>
    </row>
    <row r="404" spans="1:30" ht="15">
      <c r="A404" t="s">
        <v>271</v>
      </c>
      <c r="B404" t="s">
        <v>263</v>
      </c>
      <c r="C404" t="str">
        <f>VLOOKUP(A404,'[1]TBL-Rosters (16).csv'!$A$2:$E$2007,5,FALSE)</f>
        <v>NBO</v>
      </c>
      <c r="D404" s="10" t="s">
        <v>1</v>
      </c>
      <c r="E404" s="10" t="s">
        <v>2</v>
      </c>
      <c r="F404" s="10" t="s">
        <v>3</v>
      </c>
      <c r="G404" s="10">
        <v>-62</v>
      </c>
      <c r="H404" s="10" t="s">
        <v>1</v>
      </c>
      <c r="I404" s="10" t="s">
        <v>4</v>
      </c>
      <c r="J404">
        <v>1</v>
      </c>
      <c r="K404">
        <v>0</v>
      </c>
      <c r="L404" s="1">
        <v>1</v>
      </c>
      <c r="M404">
        <v>1</v>
      </c>
      <c r="N404">
        <v>2</v>
      </c>
      <c r="O404">
        <v>1</v>
      </c>
      <c r="P404">
        <v>0</v>
      </c>
      <c r="Q404">
        <v>0</v>
      </c>
      <c r="R404">
        <v>5</v>
      </c>
      <c r="S404">
        <v>0</v>
      </c>
      <c r="T404">
        <v>5</v>
      </c>
      <c r="U404" s="1">
        <v>1</v>
      </c>
      <c r="V404">
        <v>1</v>
      </c>
      <c r="W404">
        <v>2</v>
      </c>
      <c r="X404">
        <v>5</v>
      </c>
      <c r="Y404" s="9">
        <v>9</v>
      </c>
      <c r="AA404" t="str">
        <f t="shared" si="25"/>
        <v>1*</v>
      </c>
      <c r="AB404" t="str">
        <f t="shared" si="26"/>
        <v>7*</v>
      </c>
      <c r="AC404">
        <f t="shared" si="27"/>
        <v>0</v>
      </c>
      <c r="AD404" t="b">
        <f t="shared" si="28"/>
        <v>1</v>
      </c>
    </row>
    <row r="405" spans="1:30" ht="15">
      <c r="A405" t="s">
        <v>152</v>
      </c>
      <c r="C405" t="str">
        <f>VLOOKUP(A405,'[1]TBL-Rosters (16).csv'!$A$2:$E$2007,5,FALSE)</f>
        <v>NBO</v>
      </c>
      <c r="D405" s="10" t="s">
        <v>1</v>
      </c>
      <c r="E405" s="10" t="s">
        <v>99</v>
      </c>
      <c r="F405" s="10">
        <v>-62</v>
      </c>
      <c r="G405" s="10" t="s">
        <v>116</v>
      </c>
      <c r="H405" s="10" t="s">
        <v>1</v>
      </c>
      <c r="I405" s="10" t="s">
        <v>4</v>
      </c>
      <c r="J405">
        <v>15</v>
      </c>
      <c r="K405">
        <v>0</v>
      </c>
      <c r="L405" s="1">
        <v>15.666666666666664</v>
      </c>
      <c r="M405">
        <v>12</v>
      </c>
      <c r="N405">
        <v>16</v>
      </c>
      <c r="O405">
        <v>2</v>
      </c>
      <c r="P405">
        <v>10</v>
      </c>
      <c r="Q405">
        <v>0</v>
      </c>
      <c r="R405">
        <v>75</v>
      </c>
      <c r="S405">
        <v>75</v>
      </c>
      <c r="T405">
        <v>0</v>
      </c>
      <c r="U405" s="1">
        <v>15.666666666666664</v>
      </c>
      <c r="V405">
        <v>12</v>
      </c>
      <c r="W405">
        <v>16</v>
      </c>
      <c r="X405">
        <v>75</v>
      </c>
      <c r="Y405" s="9">
        <v>6.893617021276596</v>
      </c>
      <c r="AA405" t="str">
        <f t="shared" si="25"/>
        <v>3*</v>
      </c>
      <c r="AB405" t="str">
        <f t="shared" si="26"/>
        <v>7*</v>
      </c>
      <c r="AC405">
        <f t="shared" si="27"/>
        <v>0</v>
      </c>
      <c r="AD405" t="b">
        <f t="shared" si="28"/>
        <v>1</v>
      </c>
    </row>
    <row r="406" spans="1:30" ht="15">
      <c r="A406" t="s">
        <v>668</v>
      </c>
      <c r="B406" t="s">
        <v>655</v>
      </c>
      <c r="C406" t="str">
        <f>VLOOKUP(A406,'[1]TBL-Rosters (16).csv'!$A$2:$E$2007,5,FALSE)</f>
        <v>NBO</v>
      </c>
      <c r="D406" s="10" t="s">
        <v>1</v>
      </c>
      <c r="E406" s="10" t="s">
        <v>240</v>
      </c>
      <c r="F406" s="10" t="s">
        <v>51</v>
      </c>
      <c r="G406" s="10" t="s">
        <v>87</v>
      </c>
      <c r="H406" s="10" t="s">
        <v>1</v>
      </c>
      <c r="I406" s="10" t="s">
        <v>8</v>
      </c>
      <c r="J406">
        <v>36</v>
      </c>
      <c r="K406">
        <v>0</v>
      </c>
      <c r="L406" s="1">
        <v>34</v>
      </c>
      <c r="M406">
        <v>9</v>
      </c>
      <c r="N406">
        <v>26</v>
      </c>
      <c r="O406">
        <v>3</v>
      </c>
      <c r="P406">
        <v>9</v>
      </c>
      <c r="Q406">
        <v>2</v>
      </c>
      <c r="R406">
        <v>134</v>
      </c>
      <c r="S406">
        <v>134</v>
      </c>
      <c r="T406">
        <v>0</v>
      </c>
      <c r="U406" s="1">
        <v>34</v>
      </c>
      <c r="V406">
        <v>9</v>
      </c>
      <c r="W406">
        <v>26</v>
      </c>
      <c r="X406">
        <v>134</v>
      </c>
      <c r="Y406" s="9">
        <v>2.3823529411764706</v>
      </c>
      <c r="AA406" t="str">
        <f t="shared" si="25"/>
        <v>15*</v>
      </c>
      <c r="AB406" t="str">
        <f t="shared" si="26"/>
        <v>6*</v>
      </c>
      <c r="AC406">
        <f t="shared" si="27"/>
        <v>0</v>
      </c>
      <c r="AD406" t="b">
        <f t="shared" si="28"/>
        <v>1</v>
      </c>
    </row>
    <row r="407" spans="1:30" ht="15">
      <c r="A407" t="s">
        <v>428</v>
      </c>
      <c r="B407" t="s">
        <v>426</v>
      </c>
      <c r="C407" t="str">
        <f>VLOOKUP(A407,'[1]TBL-Rosters (16).csv'!$A$2:$E$2007,5,FALSE)</f>
        <v>NBO</v>
      </c>
      <c r="D407" s="10" t="s">
        <v>1</v>
      </c>
      <c r="E407" s="10" t="s">
        <v>429</v>
      </c>
      <c r="F407" s="10">
        <v>-46</v>
      </c>
      <c r="G407" s="10">
        <v>-15</v>
      </c>
      <c r="H407" s="10" t="s">
        <v>1</v>
      </c>
      <c r="I407" s="10" t="s">
        <v>8</v>
      </c>
      <c r="J407">
        <v>41</v>
      </c>
      <c r="K407">
        <v>0</v>
      </c>
      <c r="L407" s="1">
        <v>40</v>
      </c>
      <c r="M407">
        <v>10</v>
      </c>
      <c r="N407">
        <v>17</v>
      </c>
      <c r="O407">
        <v>6</v>
      </c>
      <c r="P407">
        <v>22</v>
      </c>
      <c r="Q407">
        <v>3</v>
      </c>
      <c r="R407">
        <v>161</v>
      </c>
      <c r="S407">
        <v>0</v>
      </c>
      <c r="T407">
        <v>161</v>
      </c>
      <c r="U407" s="1">
        <v>40</v>
      </c>
      <c r="V407">
        <v>10</v>
      </c>
      <c r="W407">
        <v>17</v>
      </c>
      <c r="X407">
        <v>161</v>
      </c>
      <c r="Y407" s="9">
        <v>2.25</v>
      </c>
      <c r="AA407" t="str">
        <f t="shared" si="25"/>
        <v>26*</v>
      </c>
      <c r="AB407" t="str">
        <f t="shared" si="26"/>
        <v>6*</v>
      </c>
      <c r="AC407">
        <f t="shared" si="27"/>
        <v>0</v>
      </c>
      <c r="AD407" t="b">
        <f t="shared" si="28"/>
        <v>1</v>
      </c>
    </row>
    <row r="408" spans="1:30" ht="15">
      <c r="A408" t="s">
        <v>153</v>
      </c>
      <c r="C408" t="str">
        <f>VLOOKUP(A408,'[1]TBL-Rosters (16).csv'!$A$2:$E$2007,5,FALSE)</f>
        <v>NBO</v>
      </c>
      <c r="D408" s="10" t="s">
        <v>1</v>
      </c>
      <c r="E408" s="10" t="s">
        <v>2</v>
      </c>
      <c r="F408" s="10">
        <v>-15</v>
      </c>
      <c r="G408" s="10">
        <v>-12</v>
      </c>
      <c r="H408" s="10" t="s">
        <v>1</v>
      </c>
      <c r="I408" s="10" t="s">
        <v>4</v>
      </c>
      <c r="J408">
        <v>17</v>
      </c>
      <c r="K408">
        <v>0</v>
      </c>
      <c r="L408" s="1">
        <v>18.666666666666664</v>
      </c>
      <c r="M408">
        <v>14</v>
      </c>
      <c r="N408">
        <v>24</v>
      </c>
      <c r="O408">
        <v>3</v>
      </c>
      <c r="P408">
        <v>10</v>
      </c>
      <c r="Q408">
        <v>2</v>
      </c>
      <c r="R408">
        <v>89</v>
      </c>
      <c r="S408">
        <v>0</v>
      </c>
      <c r="T408">
        <v>89</v>
      </c>
      <c r="U408" s="1">
        <v>18.666666666666664</v>
      </c>
      <c r="V408">
        <v>14</v>
      </c>
      <c r="W408">
        <v>24</v>
      </c>
      <c r="X408">
        <v>89</v>
      </c>
      <c r="Y408" s="9">
        <v>6.750000000000001</v>
      </c>
      <c r="AA408" t="str">
        <f t="shared" si="25"/>
        <v>1*</v>
      </c>
      <c r="AB408" t="str">
        <f t="shared" si="26"/>
        <v>7*</v>
      </c>
      <c r="AC408">
        <f t="shared" si="27"/>
        <v>0</v>
      </c>
      <c r="AD408" t="b">
        <f t="shared" si="28"/>
        <v>1</v>
      </c>
    </row>
    <row r="409" spans="1:30" ht="15">
      <c r="A409" t="s">
        <v>370</v>
      </c>
      <c r="B409" t="s">
        <v>371</v>
      </c>
      <c r="C409" t="str">
        <f>VLOOKUP(A409,'[1]TBL-Rosters (16).csv'!$A$2:$E$2007,5,FALSE)</f>
        <v>NW</v>
      </c>
      <c r="D409" s="10" t="s">
        <v>56</v>
      </c>
      <c r="E409" s="10" t="s">
        <v>1</v>
      </c>
      <c r="F409" s="10" t="s">
        <v>97</v>
      </c>
      <c r="G409" s="10" t="s">
        <v>138</v>
      </c>
      <c r="H409" s="10" t="s">
        <v>19</v>
      </c>
      <c r="I409" s="10" t="s">
        <v>16</v>
      </c>
      <c r="J409">
        <v>30</v>
      </c>
      <c r="K409">
        <v>28</v>
      </c>
      <c r="L409" s="1">
        <v>155.33333333333331</v>
      </c>
      <c r="M409">
        <v>57</v>
      </c>
      <c r="N409">
        <v>132</v>
      </c>
      <c r="O409">
        <v>19</v>
      </c>
      <c r="P409">
        <v>50</v>
      </c>
      <c r="Q409">
        <v>1</v>
      </c>
      <c r="R409">
        <v>633</v>
      </c>
      <c r="S409">
        <v>633</v>
      </c>
      <c r="T409">
        <v>0</v>
      </c>
      <c r="U409" s="1">
        <v>6</v>
      </c>
      <c r="V409">
        <v>1</v>
      </c>
      <c r="W409">
        <v>4</v>
      </c>
      <c r="X409">
        <v>24</v>
      </c>
      <c r="Y409" s="9">
        <v>3.302575107296138</v>
      </c>
      <c r="AA409" t="str">
        <f t="shared" si="25"/>
        <v>12</v>
      </c>
      <c r="AB409" t="str">
        <f t="shared" si="26"/>
        <v>22/14*</v>
      </c>
      <c r="AC409">
        <f t="shared" si="27"/>
        <v>171</v>
      </c>
      <c r="AD409" t="b">
        <f t="shared" si="28"/>
        <v>0</v>
      </c>
    </row>
    <row r="410" spans="1:30" ht="15">
      <c r="A410" t="s">
        <v>241</v>
      </c>
      <c r="B410" t="s">
        <v>223</v>
      </c>
      <c r="C410" t="str">
        <f>VLOOKUP(A410,'[1]TBL-Rosters (16).csv'!$A$2:$E$2007,5,FALSE)</f>
        <v>NW</v>
      </c>
      <c r="D410" s="10" t="s">
        <v>56</v>
      </c>
      <c r="E410" s="10" t="s">
        <v>1</v>
      </c>
      <c r="F410" s="10" t="s">
        <v>58</v>
      </c>
      <c r="G410" s="10">
        <v>-33</v>
      </c>
      <c r="H410" s="10" t="s">
        <v>70</v>
      </c>
      <c r="I410" s="10" t="s">
        <v>1</v>
      </c>
      <c r="J410">
        <v>26</v>
      </c>
      <c r="K410">
        <v>26</v>
      </c>
      <c r="L410" s="1">
        <v>146.66666666666663</v>
      </c>
      <c r="M410">
        <v>59</v>
      </c>
      <c r="N410">
        <v>125</v>
      </c>
      <c r="O410">
        <v>30</v>
      </c>
      <c r="P410">
        <v>26</v>
      </c>
      <c r="Q410">
        <v>0</v>
      </c>
      <c r="R410">
        <v>590</v>
      </c>
      <c r="S410">
        <v>590</v>
      </c>
      <c r="T410">
        <v>0</v>
      </c>
      <c r="U410" s="1">
        <v>0</v>
      </c>
      <c r="V410">
        <v>0</v>
      </c>
      <c r="W410">
        <v>0</v>
      </c>
      <c r="X410">
        <v>0</v>
      </c>
      <c r="Y410" s="9">
        <v>3.6204545454545465</v>
      </c>
      <c r="AA410" t="str">
        <f t="shared" si="25"/>
        <v>12</v>
      </c>
      <c r="AB410" t="str">
        <f t="shared" si="26"/>
        <v>23</v>
      </c>
      <c r="AC410">
        <f t="shared" si="27"/>
        <v>143</v>
      </c>
      <c r="AD410" t="b">
        <f t="shared" si="28"/>
        <v>1</v>
      </c>
    </row>
    <row r="411" spans="1:30" ht="15">
      <c r="A411" t="s">
        <v>346</v>
      </c>
      <c r="B411" t="s">
        <v>41</v>
      </c>
      <c r="C411" t="str">
        <f>VLOOKUP(A411,'[1]TBL-Rosters (16).csv'!$A$2:$E$2007,5,FALSE)</f>
        <v>NW</v>
      </c>
      <c r="D411" s="10" t="s">
        <v>8</v>
      </c>
      <c r="E411" s="10" t="s">
        <v>1</v>
      </c>
      <c r="F411" s="10" t="s">
        <v>7</v>
      </c>
      <c r="G411" s="10">
        <v>-16</v>
      </c>
      <c r="H411" s="10" t="s">
        <v>12</v>
      </c>
      <c r="I411" s="10" t="s">
        <v>1</v>
      </c>
      <c r="J411">
        <v>23</v>
      </c>
      <c r="K411">
        <v>23</v>
      </c>
      <c r="L411" s="1">
        <v>120.66666666666667</v>
      </c>
      <c r="M411">
        <v>58</v>
      </c>
      <c r="N411">
        <v>133</v>
      </c>
      <c r="O411">
        <v>20</v>
      </c>
      <c r="P411">
        <v>38</v>
      </c>
      <c r="Q411">
        <v>1</v>
      </c>
      <c r="R411">
        <v>515</v>
      </c>
      <c r="S411">
        <v>0</v>
      </c>
      <c r="T411">
        <v>515</v>
      </c>
      <c r="U411" s="1">
        <v>0</v>
      </c>
      <c r="V411">
        <v>0</v>
      </c>
      <c r="W411">
        <v>0</v>
      </c>
      <c r="X411">
        <v>0</v>
      </c>
      <c r="Y411" s="9">
        <v>4.3259668508287294</v>
      </c>
      <c r="AA411" t="str">
        <f t="shared" si="25"/>
        <v>6</v>
      </c>
      <c r="AB411" t="str">
        <f t="shared" si="26"/>
        <v>24</v>
      </c>
      <c r="AC411">
        <f t="shared" si="27"/>
        <v>117</v>
      </c>
      <c r="AD411" t="b">
        <f t="shared" si="28"/>
        <v>1</v>
      </c>
    </row>
    <row r="412" spans="1:30" ht="15">
      <c r="A412" t="s">
        <v>279</v>
      </c>
      <c r="B412" t="s">
        <v>263</v>
      </c>
      <c r="C412" t="str">
        <f>VLOOKUP(A412,'[1]TBL-Rosters (16).csv'!$A$2:$E$2007,5,FALSE)</f>
        <v>NW</v>
      </c>
      <c r="D412" s="10" t="s">
        <v>78</v>
      </c>
      <c r="E412" s="10" t="s">
        <v>1</v>
      </c>
      <c r="F412" s="10" t="s">
        <v>65</v>
      </c>
      <c r="G412" s="10" t="s">
        <v>46</v>
      </c>
      <c r="H412" s="10" t="s">
        <v>12</v>
      </c>
      <c r="I412" s="10" t="s">
        <v>39</v>
      </c>
      <c r="J412">
        <v>32</v>
      </c>
      <c r="K412">
        <v>20</v>
      </c>
      <c r="L412" s="1">
        <v>119</v>
      </c>
      <c r="M412">
        <v>67</v>
      </c>
      <c r="N412">
        <v>137</v>
      </c>
      <c r="O412">
        <v>16</v>
      </c>
      <c r="P412">
        <v>34</v>
      </c>
      <c r="Q412">
        <v>2</v>
      </c>
      <c r="R412">
        <v>517</v>
      </c>
      <c r="S412">
        <v>0</v>
      </c>
      <c r="T412">
        <v>517</v>
      </c>
      <c r="U412" s="1">
        <v>19.666666666666664</v>
      </c>
      <c r="V412">
        <v>14</v>
      </c>
      <c r="W412">
        <v>24</v>
      </c>
      <c r="X412">
        <v>93</v>
      </c>
      <c r="Y412" s="9">
        <v>5.067226890756302</v>
      </c>
      <c r="AA412" t="str">
        <f t="shared" si="25"/>
        <v>3</v>
      </c>
      <c r="AB412" t="str">
        <f t="shared" si="26"/>
        <v>24/10*</v>
      </c>
      <c r="AC412">
        <f t="shared" si="27"/>
        <v>94</v>
      </c>
      <c r="AD412" t="b">
        <f t="shared" si="28"/>
        <v>1</v>
      </c>
    </row>
    <row r="413" spans="1:30" ht="15">
      <c r="A413" t="s">
        <v>528</v>
      </c>
      <c r="B413" t="s">
        <v>515</v>
      </c>
      <c r="C413" t="str">
        <f>VLOOKUP(A413,'[1]TBL-Rosters (16).csv'!$A$2:$E$2007,5,FALSE)</f>
        <v>NW</v>
      </c>
      <c r="D413" s="10" t="s">
        <v>30</v>
      </c>
      <c r="E413" s="10" t="s">
        <v>1</v>
      </c>
      <c r="F413" s="10" t="s">
        <v>116</v>
      </c>
      <c r="G413" s="10">
        <v>-21</v>
      </c>
      <c r="H413" s="10" t="s">
        <v>70</v>
      </c>
      <c r="I413" s="10" t="s">
        <v>39</v>
      </c>
      <c r="J413">
        <v>22</v>
      </c>
      <c r="K413">
        <v>18</v>
      </c>
      <c r="L413" s="1">
        <v>98.33333333333331</v>
      </c>
      <c r="M413">
        <v>50</v>
      </c>
      <c r="N413">
        <v>89</v>
      </c>
      <c r="O413">
        <v>17</v>
      </c>
      <c r="P413">
        <v>27</v>
      </c>
      <c r="Q413">
        <v>0</v>
      </c>
      <c r="R413">
        <v>410</v>
      </c>
      <c r="S413">
        <v>410</v>
      </c>
      <c r="T413">
        <v>0</v>
      </c>
      <c r="U413" s="1">
        <v>7.333333333333332</v>
      </c>
      <c r="V413">
        <v>7</v>
      </c>
      <c r="W413">
        <v>8</v>
      </c>
      <c r="X413">
        <v>31</v>
      </c>
      <c r="Y413" s="9">
        <v>4.576271186440679</v>
      </c>
      <c r="AA413" t="str">
        <f t="shared" si="25"/>
        <v>9</v>
      </c>
      <c r="AB413" t="str">
        <f t="shared" si="26"/>
        <v>23/10*</v>
      </c>
      <c r="AC413">
        <f t="shared" si="27"/>
        <v>74</v>
      </c>
      <c r="AD413" t="b">
        <f t="shared" si="28"/>
        <v>1</v>
      </c>
    </row>
    <row r="414" spans="1:30" ht="15">
      <c r="A414" t="s">
        <v>320</v>
      </c>
      <c r="B414" t="s">
        <v>319</v>
      </c>
      <c r="C414" t="str">
        <f>VLOOKUP(A414,'[1]TBL-Rosters (16).csv'!$A$2:$E$2007,5,FALSE)</f>
        <v>NW</v>
      </c>
      <c r="D414" s="10" t="s">
        <v>8</v>
      </c>
      <c r="E414" s="10" t="s">
        <v>1</v>
      </c>
      <c r="F414" s="10" t="s">
        <v>88</v>
      </c>
      <c r="G414" s="10">
        <v>-34</v>
      </c>
      <c r="H414" s="10" t="s">
        <v>12</v>
      </c>
      <c r="I414" s="10" t="s">
        <v>1</v>
      </c>
      <c r="J414">
        <v>18</v>
      </c>
      <c r="K414">
        <v>18</v>
      </c>
      <c r="L414" s="1">
        <v>89.33333333333331</v>
      </c>
      <c r="M414">
        <v>53</v>
      </c>
      <c r="N414">
        <v>90</v>
      </c>
      <c r="O414">
        <v>20</v>
      </c>
      <c r="P414">
        <v>22</v>
      </c>
      <c r="Q414">
        <v>0</v>
      </c>
      <c r="R414">
        <v>379</v>
      </c>
      <c r="S414">
        <v>379</v>
      </c>
      <c r="T414">
        <v>0</v>
      </c>
      <c r="U414" s="1">
        <v>0</v>
      </c>
      <c r="V414">
        <v>0</v>
      </c>
      <c r="W414">
        <v>0</v>
      </c>
      <c r="X414">
        <v>0</v>
      </c>
      <c r="Y414" s="9">
        <v>5.339552238805971</v>
      </c>
      <c r="AA414" t="str">
        <f t="shared" si="25"/>
        <v>6</v>
      </c>
      <c r="AB414" t="str">
        <f t="shared" si="26"/>
        <v>24</v>
      </c>
      <c r="AC414">
        <f t="shared" si="27"/>
        <v>56</v>
      </c>
      <c r="AD414" t="b">
        <f t="shared" si="28"/>
        <v>1</v>
      </c>
    </row>
    <row r="415" spans="1:30" ht="15">
      <c r="A415" t="s">
        <v>449</v>
      </c>
      <c r="B415" t="s">
        <v>444</v>
      </c>
      <c r="C415" t="str">
        <f>VLOOKUP(A415,'[1]TBL-Rosters (16).csv'!$A$2:$E$2007,5,FALSE)</f>
        <v>NW</v>
      </c>
      <c r="D415" s="10" t="s">
        <v>56</v>
      </c>
      <c r="E415" s="10" t="s">
        <v>1</v>
      </c>
      <c r="F415" s="10">
        <v>-11</v>
      </c>
      <c r="G415" s="10" t="s">
        <v>59</v>
      </c>
      <c r="H415" s="10" t="s">
        <v>120</v>
      </c>
      <c r="I415" s="10" t="s">
        <v>8</v>
      </c>
      <c r="J415">
        <v>26</v>
      </c>
      <c r="K415">
        <v>14</v>
      </c>
      <c r="L415" s="1">
        <v>75</v>
      </c>
      <c r="M415">
        <v>27</v>
      </c>
      <c r="N415">
        <v>63</v>
      </c>
      <c r="O415">
        <v>6</v>
      </c>
      <c r="P415">
        <v>28</v>
      </c>
      <c r="Q415">
        <v>1</v>
      </c>
      <c r="R415">
        <v>315</v>
      </c>
      <c r="S415">
        <v>0</v>
      </c>
      <c r="T415">
        <v>315</v>
      </c>
      <c r="U415" s="1">
        <v>11.333333333333332</v>
      </c>
      <c r="V415">
        <v>4</v>
      </c>
      <c r="W415">
        <v>12</v>
      </c>
      <c r="X415">
        <v>52</v>
      </c>
      <c r="Y415" s="9">
        <v>3.24</v>
      </c>
      <c r="AA415" t="str">
        <f t="shared" si="25"/>
        <v>12</v>
      </c>
      <c r="AB415" t="str">
        <f t="shared" si="26"/>
        <v>19/6*</v>
      </c>
      <c r="AC415">
        <f t="shared" si="27"/>
        <v>38</v>
      </c>
      <c r="AD415" t="b">
        <f t="shared" si="28"/>
        <v>1</v>
      </c>
    </row>
    <row r="416" spans="1:30" ht="15">
      <c r="A416" t="s">
        <v>687</v>
      </c>
      <c r="B416" t="s">
        <v>672</v>
      </c>
      <c r="C416" t="str">
        <f>VLOOKUP(A416,'[1]TBL-Rosters (16).csv'!$A$2:$E$2007,5,FALSE)</f>
        <v>NW</v>
      </c>
      <c r="D416" s="10" t="s">
        <v>27</v>
      </c>
      <c r="E416" s="10" t="s">
        <v>215</v>
      </c>
      <c r="F416" s="10">
        <v>-21</v>
      </c>
      <c r="G416" s="10">
        <v>-14</v>
      </c>
      <c r="H416" s="10" t="s">
        <v>12</v>
      </c>
      <c r="I416" s="10" t="s">
        <v>30</v>
      </c>
      <c r="J416">
        <v>42</v>
      </c>
      <c r="K416">
        <v>11</v>
      </c>
      <c r="L416" s="1">
        <v>104.33333333333331</v>
      </c>
      <c r="M416">
        <v>54</v>
      </c>
      <c r="N416">
        <v>96</v>
      </c>
      <c r="O416">
        <v>17</v>
      </c>
      <c r="P416">
        <v>42</v>
      </c>
      <c r="Q416">
        <v>1</v>
      </c>
      <c r="R416">
        <v>441</v>
      </c>
      <c r="S416">
        <v>441</v>
      </c>
      <c r="T416">
        <v>0</v>
      </c>
      <c r="U416" s="1">
        <v>53.333333333333336</v>
      </c>
      <c r="V416">
        <v>21</v>
      </c>
      <c r="W416">
        <v>45</v>
      </c>
      <c r="X416">
        <v>230</v>
      </c>
      <c r="Y416" s="9">
        <v>4.658146964856231</v>
      </c>
      <c r="AA416" t="str">
        <f t="shared" si="25"/>
        <v>5/13*</v>
      </c>
      <c r="AB416" t="str">
        <f t="shared" si="26"/>
        <v>24/9*</v>
      </c>
      <c r="AC416">
        <f t="shared" si="27"/>
        <v>24</v>
      </c>
      <c r="AD416" t="b">
        <f t="shared" si="28"/>
        <v>1</v>
      </c>
    </row>
    <row r="417" spans="1:30" ht="15">
      <c r="A417" t="s">
        <v>446</v>
      </c>
      <c r="B417" t="s">
        <v>444</v>
      </c>
      <c r="C417" t="str">
        <f>VLOOKUP(A417,'[1]TBL-Rosters (16).csv'!$A$2:$E$2007,5,FALSE)</f>
        <v>NW</v>
      </c>
      <c r="D417" s="10" t="s">
        <v>1</v>
      </c>
      <c r="E417" s="10" t="s">
        <v>126</v>
      </c>
      <c r="F417" s="10">
        <v>-62</v>
      </c>
      <c r="G417" s="10" t="s">
        <v>59</v>
      </c>
      <c r="H417" s="10" t="s">
        <v>156</v>
      </c>
      <c r="I417" s="10" t="s">
        <v>56</v>
      </c>
      <c r="J417">
        <v>13</v>
      </c>
      <c r="K417">
        <v>4</v>
      </c>
      <c r="L417" s="1">
        <v>36</v>
      </c>
      <c r="M417">
        <v>16</v>
      </c>
      <c r="N417">
        <v>23</v>
      </c>
      <c r="O417">
        <v>3</v>
      </c>
      <c r="P417">
        <v>26</v>
      </c>
      <c r="Q417">
        <v>0</v>
      </c>
      <c r="R417">
        <v>158</v>
      </c>
      <c r="S417">
        <v>0</v>
      </c>
      <c r="T417">
        <v>158</v>
      </c>
      <c r="U417" s="1">
        <v>24</v>
      </c>
      <c r="V417">
        <v>2</v>
      </c>
      <c r="W417">
        <v>9</v>
      </c>
      <c r="X417">
        <v>93</v>
      </c>
      <c r="Y417" s="9">
        <v>4</v>
      </c>
      <c r="AA417" t="str">
        <f t="shared" si="25"/>
        <v>14*</v>
      </c>
      <c r="AB417" t="str">
        <f t="shared" si="26"/>
        <v>17/12*</v>
      </c>
      <c r="AC417">
        <f t="shared" si="27"/>
        <v>13</v>
      </c>
      <c r="AD417" t="b">
        <f t="shared" si="28"/>
        <v>1</v>
      </c>
    </row>
    <row r="418" spans="1:30" ht="15">
      <c r="A418" t="s">
        <v>393</v>
      </c>
      <c r="B418" t="s">
        <v>389</v>
      </c>
      <c r="C418" t="str">
        <f>VLOOKUP(A418,'[1]TBL-Rosters (16).csv'!$A$2:$E$2007,5,FALSE)</f>
        <v>NW</v>
      </c>
      <c r="D418" s="10" t="s">
        <v>1</v>
      </c>
      <c r="E418" s="10" t="s">
        <v>106</v>
      </c>
      <c r="F418" s="10" t="s">
        <v>169</v>
      </c>
      <c r="G418" s="10" t="s">
        <v>46</v>
      </c>
      <c r="H418" s="10" t="s">
        <v>16</v>
      </c>
      <c r="I418" s="10" t="s">
        <v>30</v>
      </c>
      <c r="J418">
        <v>38</v>
      </c>
      <c r="K418">
        <v>2</v>
      </c>
      <c r="L418" s="1">
        <v>65.33333333333331</v>
      </c>
      <c r="M418">
        <v>34</v>
      </c>
      <c r="N418">
        <v>65</v>
      </c>
      <c r="O418">
        <v>9</v>
      </c>
      <c r="P418">
        <v>22</v>
      </c>
      <c r="Q418">
        <v>1</v>
      </c>
      <c r="R418">
        <v>277</v>
      </c>
      <c r="S418">
        <v>277</v>
      </c>
      <c r="T418">
        <v>0</v>
      </c>
      <c r="U418" s="1">
        <v>59.333333333333336</v>
      </c>
      <c r="V418">
        <v>30</v>
      </c>
      <c r="W418">
        <v>59</v>
      </c>
      <c r="X418">
        <v>252</v>
      </c>
      <c r="Y418" s="9">
        <v>4.683673469387757</v>
      </c>
      <c r="AA418" t="str">
        <f t="shared" si="25"/>
        <v>7*</v>
      </c>
      <c r="AB418" t="str">
        <f t="shared" si="26"/>
        <v>14/9*</v>
      </c>
      <c r="AC418">
        <f t="shared" si="27"/>
        <v>9</v>
      </c>
      <c r="AD418" t="b">
        <f t="shared" si="28"/>
        <v>1</v>
      </c>
    </row>
    <row r="419" spans="1:30" ht="15">
      <c r="A419" t="s">
        <v>331</v>
      </c>
      <c r="B419" t="s">
        <v>319</v>
      </c>
      <c r="C419" t="str">
        <f>VLOOKUP(A419,'[1]TBL-Rosters (16).csv'!$A$2:$E$2007,5,FALSE)</f>
        <v>NW</v>
      </c>
      <c r="D419" s="10" t="s">
        <v>1</v>
      </c>
      <c r="E419" s="10" t="s">
        <v>2</v>
      </c>
      <c r="F419" s="10">
        <v>-21</v>
      </c>
      <c r="G419" s="10">
        <v>-32</v>
      </c>
      <c r="H419" s="10" t="s">
        <v>70</v>
      </c>
      <c r="I419" s="10" t="s">
        <v>38</v>
      </c>
      <c r="J419">
        <v>40</v>
      </c>
      <c r="K419">
        <v>2</v>
      </c>
      <c r="L419" s="1">
        <v>52</v>
      </c>
      <c r="M419">
        <v>38</v>
      </c>
      <c r="N419">
        <v>65</v>
      </c>
      <c r="O419">
        <v>12</v>
      </c>
      <c r="P419">
        <v>27</v>
      </c>
      <c r="Q419">
        <v>4</v>
      </c>
      <c r="R419">
        <v>246</v>
      </c>
      <c r="S419">
        <v>53</v>
      </c>
      <c r="T419">
        <v>193</v>
      </c>
      <c r="U419" s="1">
        <v>45</v>
      </c>
      <c r="V419">
        <v>30</v>
      </c>
      <c r="W419">
        <v>53</v>
      </c>
      <c r="X419">
        <v>212</v>
      </c>
      <c r="Y419" s="9">
        <v>6.576923076923077</v>
      </c>
      <c r="AA419" t="str">
        <f t="shared" si="25"/>
        <v>1*</v>
      </c>
      <c r="AB419" t="str">
        <f t="shared" si="26"/>
        <v>23/8*</v>
      </c>
      <c r="AC419">
        <f t="shared" si="27"/>
        <v>7</v>
      </c>
      <c r="AD419" t="b">
        <f t="shared" si="28"/>
        <v>1</v>
      </c>
    </row>
    <row r="420" spans="1:30" ht="15">
      <c r="A420" t="s">
        <v>419</v>
      </c>
      <c r="B420" t="s">
        <v>407</v>
      </c>
      <c r="C420" t="str">
        <f>VLOOKUP(A420,'[1]TBL-Rosters (16).csv'!$A$2:$E$2007,5,FALSE)</f>
        <v>NW</v>
      </c>
      <c r="D420" s="10" t="s">
        <v>1</v>
      </c>
      <c r="E420" s="10" t="s">
        <v>115</v>
      </c>
      <c r="F420" s="10">
        <v>-62</v>
      </c>
      <c r="G420" s="10" t="s">
        <v>59</v>
      </c>
      <c r="H420" s="10" t="s">
        <v>24</v>
      </c>
      <c r="I420" s="10" t="s">
        <v>30</v>
      </c>
      <c r="J420">
        <v>41</v>
      </c>
      <c r="K420">
        <v>1</v>
      </c>
      <c r="L420" s="1">
        <v>65.33333333333331</v>
      </c>
      <c r="M420">
        <v>44</v>
      </c>
      <c r="N420">
        <v>67</v>
      </c>
      <c r="O420">
        <v>6</v>
      </c>
      <c r="P420">
        <v>46</v>
      </c>
      <c r="Q420">
        <v>1</v>
      </c>
      <c r="R420">
        <v>307</v>
      </c>
      <c r="S420">
        <v>307</v>
      </c>
      <c r="T420">
        <v>0</v>
      </c>
      <c r="U420" s="1">
        <v>64.33333333333331</v>
      </c>
      <c r="V420">
        <v>41</v>
      </c>
      <c r="W420">
        <v>64</v>
      </c>
      <c r="X420">
        <v>299</v>
      </c>
      <c r="Y420" s="9">
        <v>6.06122448979592</v>
      </c>
      <c r="AA420" t="str">
        <f t="shared" si="25"/>
        <v>4*</v>
      </c>
      <c r="AB420" t="str">
        <f t="shared" si="26"/>
        <v>13/9*</v>
      </c>
      <c r="AC420">
        <f t="shared" si="27"/>
        <v>5</v>
      </c>
      <c r="AD420" t="b">
        <f t="shared" si="28"/>
        <v>1</v>
      </c>
    </row>
    <row r="421" spans="1:30" ht="15">
      <c r="A421" t="s">
        <v>155</v>
      </c>
      <c r="C421" t="str">
        <f>VLOOKUP(A421,'[1]TBL-Rosters (16).csv'!$A$2:$E$2007,5,FALSE)</f>
        <v>NW</v>
      </c>
      <c r="D421" s="10" t="s">
        <v>1</v>
      </c>
      <c r="E421" s="10" t="s">
        <v>2</v>
      </c>
      <c r="F421" s="10" t="s">
        <v>22</v>
      </c>
      <c r="G421" s="10">
        <v>-23</v>
      </c>
      <c r="H421" s="10" t="s">
        <v>156</v>
      </c>
      <c r="I421" s="10" t="s">
        <v>30</v>
      </c>
      <c r="J421">
        <v>17</v>
      </c>
      <c r="K421">
        <v>1</v>
      </c>
      <c r="L421" s="1">
        <v>26.666666666666664</v>
      </c>
      <c r="M421">
        <v>19</v>
      </c>
      <c r="N421">
        <v>30</v>
      </c>
      <c r="O421">
        <v>5</v>
      </c>
      <c r="P421">
        <v>9</v>
      </c>
      <c r="Q421">
        <v>1</v>
      </c>
      <c r="R421">
        <v>116</v>
      </c>
      <c r="S421">
        <v>0</v>
      </c>
      <c r="T421">
        <v>116</v>
      </c>
      <c r="U421" s="1">
        <v>23.666666666666664</v>
      </c>
      <c r="V421">
        <v>18</v>
      </c>
      <c r="W421">
        <v>28</v>
      </c>
      <c r="X421">
        <v>105</v>
      </c>
      <c r="Y421" s="9">
        <v>6.4125000000000005</v>
      </c>
      <c r="AA421" t="str">
        <f t="shared" si="25"/>
        <v>1*</v>
      </c>
      <c r="AB421" t="str">
        <f t="shared" si="26"/>
        <v>17/9*</v>
      </c>
      <c r="AC421">
        <f t="shared" si="27"/>
        <v>4</v>
      </c>
      <c r="AD421" t="b">
        <f t="shared" si="28"/>
        <v>1</v>
      </c>
    </row>
    <row r="422" spans="1:30" ht="15">
      <c r="A422" t="s">
        <v>518</v>
      </c>
      <c r="B422" t="s">
        <v>515</v>
      </c>
      <c r="C422" t="str">
        <f>VLOOKUP(A422,'[1]TBL-Rosters (16).csv'!$A$2:$E$2007,5,FALSE)</f>
        <v>NW</v>
      </c>
      <c r="D422" s="10" t="s">
        <v>1</v>
      </c>
      <c r="E422" s="10" t="s">
        <v>45</v>
      </c>
      <c r="F422" s="10" t="s">
        <v>11</v>
      </c>
      <c r="G422" s="10" t="s">
        <v>59</v>
      </c>
      <c r="H422" s="10" t="s">
        <v>38</v>
      </c>
      <c r="I422" s="10" t="s">
        <v>4</v>
      </c>
      <c r="J422">
        <v>57</v>
      </c>
      <c r="K422">
        <v>1</v>
      </c>
      <c r="L422" s="1">
        <v>72.33333333333331</v>
      </c>
      <c r="M422">
        <v>22</v>
      </c>
      <c r="N422">
        <v>67</v>
      </c>
      <c r="O422">
        <v>6</v>
      </c>
      <c r="P422">
        <v>15</v>
      </c>
      <c r="Q422">
        <v>1</v>
      </c>
      <c r="R422">
        <v>301</v>
      </c>
      <c r="S422">
        <v>301</v>
      </c>
      <c r="T422">
        <v>0</v>
      </c>
      <c r="U422" s="1">
        <v>70.33333333333331</v>
      </c>
      <c r="V422">
        <v>21</v>
      </c>
      <c r="W422">
        <v>65</v>
      </c>
      <c r="X422">
        <v>293</v>
      </c>
      <c r="Y422" s="9">
        <v>2.737327188940093</v>
      </c>
      <c r="AA422" t="str">
        <f t="shared" si="25"/>
        <v>12*</v>
      </c>
      <c r="AB422" t="str">
        <f t="shared" si="26"/>
        <v>8/7*</v>
      </c>
      <c r="AC422">
        <f t="shared" si="27"/>
        <v>3</v>
      </c>
      <c r="AD422" t="b">
        <f t="shared" si="28"/>
        <v>1</v>
      </c>
    </row>
    <row r="423" spans="1:30" ht="15">
      <c r="A423" t="s">
        <v>392</v>
      </c>
      <c r="B423" t="s">
        <v>389</v>
      </c>
      <c r="C423" t="str">
        <f>VLOOKUP(A423,'[1]TBL-Rosters (16).csv'!$A$2:$E$2007,5,FALSE)</f>
        <v>NW</v>
      </c>
      <c r="D423" s="10" t="s">
        <v>1</v>
      </c>
      <c r="E423" s="10" t="s">
        <v>75</v>
      </c>
      <c r="F423" s="10" t="s">
        <v>17</v>
      </c>
      <c r="G423" s="10" t="s">
        <v>138</v>
      </c>
      <c r="H423" s="10" t="s">
        <v>38</v>
      </c>
      <c r="I423" s="10" t="s">
        <v>4</v>
      </c>
      <c r="J423">
        <v>37</v>
      </c>
      <c r="K423">
        <v>1</v>
      </c>
      <c r="L423" s="1">
        <v>50.333333333333336</v>
      </c>
      <c r="M423">
        <v>19</v>
      </c>
      <c r="N423">
        <v>44</v>
      </c>
      <c r="O423">
        <v>6</v>
      </c>
      <c r="P423">
        <v>14</v>
      </c>
      <c r="Q423">
        <v>2</v>
      </c>
      <c r="R423">
        <v>205</v>
      </c>
      <c r="S423">
        <v>205</v>
      </c>
      <c r="T423">
        <v>0</v>
      </c>
      <c r="U423" s="1">
        <v>48</v>
      </c>
      <c r="V423">
        <v>18</v>
      </c>
      <c r="W423">
        <v>42</v>
      </c>
      <c r="X423">
        <v>197</v>
      </c>
      <c r="Y423" s="9">
        <v>3.3973509933774833</v>
      </c>
      <c r="AA423" t="str">
        <f t="shared" si="25"/>
        <v>11*</v>
      </c>
      <c r="AB423" t="str">
        <f t="shared" si="26"/>
        <v>8/7*</v>
      </c>
      <c r="AC423">
        <f t="shared" si="27"/>
        <v>2</v>
      </c>
      <c r="AD423" t="b">
        <f t="shared" si="28"/>
        <v>1</v>
      </c>
    </row>
    <row r="424" spans="1:30" ht="15">
      <c r="A424" t="s">
        <v>242</v>
      </c>
      <c r="B424" t="s">
        <v>223</v>
      </c>
      <c r="C424" t="str">
        <f>VLOOKUP(A424,'[1]TBL-Rosters (16).csv'!$A$2:$E$2007,5,FALSE)</f>
        <v>NW</v>
      </c>
      <c r="D424" s="10" t="s">
        <v>1</v>
      </c>
      <c r="E424" s="10" t="s">
        <v>124</v>
      </c>
      <c r="F424" s="10">
        <v>-31</v>
      </c>
      <c r="G424" s="10">
        <v>-54</v>
      </c>
      <c r="H424" s="10" t="s">
        <v>16</v>
      </c>
      <c r="I424" s="10" t="s">
        <v>30</v>
      </c>
      <c r="J424">
        <v>38</v>
      </c>
      <c r="K424">
        <v>1</v>
      </c>
      <c r="L424" s="1">
        <v>56.333333333333336</v>
      </c>
      <c r="M424">
        <v>42</v>
      </c>
      <c r="N424">
        <v>65</v>
      </c>
      <c r="O424">
        <v>17</v>
      </c>
      <c r="P424">
        <v>27</v>
      </c>
      <c r="Q424">
        <v>1</v>
      </c>
      <c r="R424">
        <v>255</v>
      </c>
      <c r="S424">
        <v>255</v>
      </c>
      <c r="T424">
        <v>0</v>
      </c>
      <c r="U424" s="1">
        <v>55.333333333333336</v>
      </c>
      <c r="V424">
        <v>38</v>
      </c>
      <c r="W424">
        <v>61</v>
      </c>
      <c r="X424">
        <v>248</v>
      </c>
      <c r="Y424" s="9">
        <v>6.710059171597633</v>
      </c>
      <c r="AA424" t="str">
        <f t="shared" si="25"/>
        <v>2*</v>
      </c>
      <c r="AB424" t="str">
        <f t="shared" si="26"/>
        <v>14/9*</v>
      </c>
      <c r="AC424">
        <f t="shared" si="27"/>
        <v>1</v>
      </c>
      <c r="AD424" t="b">
        <f t="shared" si="28"/>
        <v>1</v>
      </c>
    </row>
    <row r="425" spans="1:30" ht="15">
      <c r="A425" t="s">
        <v>336</v>
      </c>
      <c r="B425" t="s">
        <v>41</v>
      </c>
      <c r="C425" t="str">
        <f>VLOOKUP(A425,'[1]TBL-Rosters (16).csv'!$A$2:$E$2007,5,FALSE)</f>
        <v>NW</v>
      </c>
      <c r="D425" s="10" t="s">
        <v>1</v>
      </c>
      <c r="E425" s="10" t="s">
        <v>2</v>
      </c>
      <c r="F425" s="10">
        <v>-34</v>
      </c>
      <c r="G425" s="10">
        <v>-12</v>
      </c>
      <c r="H425" s="10" t="s">
        <v>1</v>
      </c>
      <c r="I425" s="10" t="s">
        <v>4</v>
      </c>
      <c r="J425">
        <v>39</v>
      </c>
      <c r="K425">
        <v>0</v>
      </c>
      <c r="L425" s="1">
        <v>35.66666666666668</v>
      </c>
      <c r="M425">
        <v>26</v>
      </c>
      <c r="N425">
        <v>44</v>
      </c>
      <c r="O425">
        <v>6</v>
      </c>
      <c r="P425">
        <v>21</v>
      </c>
      <c r="Q425">
        <v>2</v>
      </c>
      <c r="R425">
        <v>177</v>
      </c>
      <c r="S425">
        <v>0</v>
      </c>
      <c r="T425">
        <v>177</v>
      </c>
      <c r="U425" s="1">
        <v>35.66666666666668</v>
      </c>
      <c r="V425">
        <v>26</v>
      </c>
      <c r="W425">
        <v>44</v>
      </c>
      <c r="X425">
        <v>177</v>
      </c>
      <c r="Y425" s="9">
        <v>6.5607476635514</v>
      </c>
      <c r="AA425" t="str">
        <f t="shared" si="25"/>
        <v>1*</v>
      </c>
      <c r="AB425" t="str">
        <f t="shared" si="26"/>
        <v>7*</v>
      </c>
      <c r="AC425">
        <f t="shared" si="27"/>
        <v>0</v>
      </c>
      <c r="AD425" t="b">
        <f t="shared" si="28"/>
        <v>1</v>
      </c>
    </row>
    <row r="426" spans="1:30" ht="15">
      <c r="A426" t="s">
        <v>154</v>
      </c>
      <c r="C426" t="str">
        <f>VLOOKUP(A426,'[1]TBL-Rosters (16).csv'!$A$2:$E$2007,5,FALSE)</f>
        <v>NW</v>
      </c>
      <c r="D426" s="10" t="s">
        <v>1</v>
      </c>
      <c r="E426" s="10" t="s">
        <v>2</v>
      </c>
      <c r="F426" s="10" t="s">
        <v>97</v>
      </c>
      <c r="G426" s="10" t="s">
        <v>116</v>
      </c>
      <c r="H426" s="10" t="s">
        <v>1</v>
      </c>
      <c r="I426" s="10" t="s">
        <v>8</v>
      </c>
      <c r="J426">
        <v>31</v>
      </c>
      <c r="K426">
        <v>0</v>
      </c>
      <c r="L426" s="1">
        <v>23.33333333333334</v>
      </c>
      <c r="M426">
        <v>19</v>
      </c>
      <c r="N426">
        <v>33</v>
      </c>
      <c r="O426">
        <v>3</v>
      </c>
      <c r="P426">
        <v>12</v>
      </c>
      <c r="Q426">
        <v>3</v>
      </c>
      <c r="R426">
        <v>117</v>
      </c>
      <c r="S426">
        <v>0</v>
      </c>
      <c r="T426">
        <v>117</v>
      </c>
      <c r="U426" s="1">
        <v>23.33333333333334</v>
      </c>
      <c r="V426">
        <v>19</v>
      </c>
      <c r="W426">
        <v>33</v>
      </c>
      <c r="X426">
        <v>117</v>
      </c>
      <c r="Y426" s="9">
        <v>7.3285714285714265</v>
      </c>
      <c r="AA426" t="str">
        <f t="shared" si="25"/>
        <v>1*</v>
      </c>
      <c r="AB426" t="str">
        <f t="shared" si="26"/>
        <v>6*</v>
      </c>
      <c r="AC426">
        <f t="shared" si="27"/>
        <v>0</v>
      </c>
      <c r="AD426" t="b">
        <f t="shared" si="28"/>
        <v>1</v>
      </c>
    </row>
    <row r="427" spans="1:30" ht="15">
      <c r="A427" t="s">
        <v>647</v>
      </c>
      <c r="B427" t="s">
        <v>637</v>
      </c>
      <c r="C427" t="str">
        <f>VLOOKUP(A427,'[1]TBL-Rosters (16).csv'!$A$2:$E$2007,5,FALSE)</f>
        <v>NW</v>
      </c>
      <c r="D427" s="10" t="s">
        <v>1</v>
      </c>
      <c r="E427" s="10" t="s">
        <v>85</v>
      </c>
      <c r="F427" s="10">
        <v>-51</v>
      </c>
      <c r="G427" s="10" t="s">
        <v>63</v>
      </c>
      <c r="H427" s="10" t="s">
        <v>1</v>
      </c>
      <c r="I427" s="10" t="s">
        <v>8</v>
      </c>
      <c r="J427">
        <v>51</v>
      </c>
      <c r="K427">
        <v>0</v>
      </c>
      <c r="L427" s="1">
        <v>47.333333333333336</v>
      </c>
      <c r="M427">
        <v>24</v>
      </c>
      <c r="N427">
        <v>40</v>
      </c>
      <c r="O427">
        <v>4</v>
      </c>
      <c r="P427">
        <v>27</v>
      </c>
      <c r="Q427">
        <v>2</v>
      </c>
      <c r="R427">
        <v>206</v>
      </c>
      <c r="S427">
        <v>0</v>
      </c>
      <c r="T427">
        <v>206</v>
      </c>
      <c r="U427" s="1">
        <v>47.333333333333336</v>
      </c>
      <c r="V427">
        <v>24</v>
      </c>
      <c r="W427">
        <v>40</v>
      </c>
      <c r="X427">
        <v>206</v>
      </c>
      <c r="Y427" s="9">
        <v>4.563380281690141</v>
      </c>
      <c r="AA427" t="str">
        <f t="shared" si="25"/>
        <v>10*</v>
      </c>
      <c r="AB427" t="str">
        <f t="shared" si="26"/>
        <v>6*</v>
      </c>
      <c r="AC427">
        <f t="shared" si="27"/>
        <v>0</v>
      </c>
      <c r="AD427" t="b">
        <f t="shared" si="28"/>
        <v>1</v>
      </c>
    </row>
    <row r="428" spans="1:30" ht="15">
      <c r="A428" t="s">
        <v>529</v>
      </c>
      <c r="B428" t="s">
        <v>515</v>
      </c>
      <c r="C428" t="str">
        <f>VLOOKUP(A428,'[1]TBL-Rosters (16).csv'!$A$2:$E$2007,5,FALSE)</f>
        <v>NW</v>
      </c>
      <c r="D428" s="10" t="s">
        <v>1</v>
      </c>
      <c r="E428" s="10" t="s">
        <v>240</v>
      </c>
      <c r="F428" s="10" t="s">
        <v>88</v>
      </c>
      <c r="G428" s="10" t="s">
        <v>18</v>
      </c>
      <c r="H428" s="10" t="s">
        <v>1</v>
      </c>
      <c r="I428" s="10" t="s">
        <v>4</v>
      </c>
      <c r="J428">
        <v>57</v>
      </c>
      <c r="K428">
        <v>0</v>
      </c>
      <c r="L428" s="1">
        <v>70.66666666666667</v>
      </c>
      <c r="M428">
        <v>17</v>
      </c>
      <c r="N428">
        <v>56</v>
      </c>
      <c r="O428">
        <v>3</v>
      </c>
      <c r="P428">
        <v>16</v>
      </c>
      <c r="Q428">
        <v>0</v>
      </c>
      <c r="R428">
        <v>283</v>
      </c>
      <c r="S428">
        <v>283</v>
      </c>
      <c r="T428">
        <v>0</v>
      </c>
      <c r="U428" s="1">
        <v>70.66666666666667</v>
      </c>
      <c r="V428">
        <v>17</v>
      </c>
      <c r="W428">
        <v>56</v>
      </c>
      <c r="X428">
        <v>283</v>
      </c>
      <c r="Y428" s="9">
        <v>2.1650943396226414</v>
      </c>
      <c r="AA428" t="str">
        <f t="shared" si="25"/>
        <v>15*</v>
      </c>
      <c r="AB428" t="str">
        <f t="shared" si="26"/>
        <v>7*</v>
      </c>
      <c r="AC428">
        <f t="shared" si="27"/>
        <v>0</v>
      </c>
      <c r="AD428" t="b">
        <f t="shared" si="28"/>
        <v>1</v>
      </c>
    </row>
    <row r="429" spans="1:30" ht="15">
      <c r="A429" t="s">
        <v>286</v>
      </c>
      <c r="B429" t="s">
        <v>283</v>
      </c>
      <c r="C429" t="str">
        <f>VLOOKUP(A429,'[1]TBL-Rosters (16).csv'!$A$2:$E$2007,5,FALSE)</f>
        <v>NW</v>
      </c>
      <c r="D429" s="10" t="s">
        <v>1</v>
      </c>
      <c r="E429" s="10" t="s">
        <v>2</v>
      </c>
      <c r="F429" s="10">
        <v>-62</v>
      </c>
      <c r="G429" s="10" t="s">
        <v>3</v>
      </c>
      <c r="H429" s="10" t="s">
        <v>1</v>
      </c>
      <c r="I429" s="10" t="s">
        <v>30</v>
      </c>
      <c r="J429">
        <v>1</v>
      </c>
      <c r="K429">
        <v>0</v>
      </c>
      <c r="L429" s="1">
        <v>1</v>
      </c>
      <c r="M429">
        <v>1</v>
      </c>
      <c r="N429">
        <v>3</v>
      </c>
      <c r="O429">
        <v>0</v>
      </c>
      <c r="P429">
        <v>2</v>
      </c>
      <c r="Q429">
        <v>0</v>
      </c>
      <c r="R429">
        <v>7</v>
      </c>
      <c r="S429">
        <v>7</v>
      </c>
      <c r="T429">
        <v>0</v>
      </c>
      <c r="U429" s="1">
        <v>1</v>
      </c>
      <c r="V429">
        <v>1</v>
      </c>
      <c r="W429">
        <v>3</v>
      </c>
      <c r="X429">
        <v>7</v>
      </c>
      <c r="Y429" s="9">
        <v>9</v>
      </c>
      <c r="AA429" t="str">
        <f t="shared" si="25"/>
        <v>1*</v>
      </c>
      <c r="AB429" t="str">
        <f t="shared" si="26"/>
        <v>9*</v>
      </c>
      <c r="AC429">
        <f t="shared" si="27"/>
        <v>0</v>
      </c>
      <c r="AD429" t="b">
        <f t="shared" si="28"/>
        <v>1</v>
      </c>
    </row>
    <row r="430" spans="1:30" ht="15">
      <c r="A430" t="s">
        <v>562</v>
      </c>
      <c r="B430" t="s">
        <v>548</v>
      </c>
      <c r="C430" t="str">
        <f>VLOOKUP(A430,'[1]TBL-Rosters (16).csv'!$A$2:$E$2007,5,FALSE)</f>
        <v>NW</v>
      </c>
      <c r="D430" s="10" t="s">
        <v>1</v>
      </c>
      <c r="E430" s="10" t="s">
        <v>126</v>
      </c>
      <c r="F430" s="10">
        <v>-21</v>
      </c>
      <c r="G430" s="10">
        <v>-16</v>
      </c>
      <c r="H430" s="10" t="s">
        <v>1</v>
      </c>
      <c r="I430" s="10" t="s">
        <v>8</v>
      </c>
      <c r="J430">
        <v>74</v>
      </c>
      <c r="K430">
        <v>0</v>
      </c>
      <c r="L430" s="1">
        <v>74.33333333333331</v>
      </c>
      <c r="M430">
        <v>30</v>
      </c>
      <c r="N430">
        <v>55</v>
      </c>
      <c r="O430">
        <v>12</v>
      </c>
      <c r="P430">
        <v>32</v>
      </c>
      <c r="Q430">
        <v>3</v>
      </c>
      <c r="R430">
        <v>310</v>
      </c>
      <c r="S430">
        <v>0</v>
      </c>
      <c r="T430">
        <v>310</v>
      </c>
      <c r="U430" s="1">
        <v>74.33333333333331</v>
      </c>
      <c r="V430">
        <v>30</v>
      </c>
      <c r="W430">
        <v>55</v>
      </c>
      <c r="X430">
        <v>310</v>
      </c>
      <c r="Y430" s="9">
        <v>3.632286995515696</v>
      </c>
      <c r="AA430" t="str">
        <f t="shared" si="25"/>
        <v>14*</v>
      </c>
      <c r="AB430" t="str">
        <f t="shared" si="26"/>
        <v>6*</v>
      </c>
      <c r="AC430">
        <f t="shared" si="27"/>
        <v>0</v>
      </c>
      <c r="AD430" t="b">
        <f t="shared" si="28"/>
        <v>1</v>
      </c>
    </row>
    <row r="431" spans="1:30" ht="15">
      <c r="A431" t="s">
        <v>204</v>
      </c>
      <c r="B431" t="s">
        <v>205</v>
      </c>
      <c r="C431" t="str">
        <f>VLOOKUP(A431,'[1]TBL-Rosters (16).csv'!$A$2:$E$2007,5,FALSE)</f>
        <v>NW</v>
      </c>
      <c r="D431" s="10" t="s">
        <v>1</v>
      </c>
      <c r="E431" s="10" t="s">
        <v>75</v>
      </c>
      <c r="F431" s="10" t="s">
        <v>65</v>
      </c>
      <c r="G431" s="10">
        <v>-21</v>
      </c>
      <c r="H431" s="10" t="s">
        <v>1</v>
      </c>
      <c r="I431" s="10" t="s">
        <v>8</v>
      </c>
      <c r="J431">
        <v>41</v>
      </c>
      <c r="K431">
        <v>0</v>
      </c>
      <c r="L431" s="1">
        <v>42.66666666666668</v>
      </c>
      <c r="M431">
        <v>17</v>
      </c>
      <c r="N431">
        <v>37</v>
      </c>
      <c r="O431">
        <v>7</v>
      </c>
      <c r="P431">
        <v>12</v>
      </c>
      <c r="Q431">
        <v>1</v>
      </c>
      <c r="R431">
        <v>175</v>
      </c>
      <c r="S431">
        <v>0</v>
      </c>
      <c r="T431">
        <v>175</v>
      </c>
      <c r="U431" s="1">
        <v>42.66666666666668</v>
      </c>
      <c r="V431">
        <v>17</v>
      </c>
      <c r="W431">
        <v>37</v>
      </c>
      <c r="X431">
        <v>175</v>
      </c>
      <c r="Y431" s="9">
        <v>3.585937499999999</v>
      </c>
      <c r="AA431" t="str">
        <f t="shared" si="25"/>
        <v>11*</v>
      </c>
      <c r="AB431" t="str">
        <f t="shared" si="26"/>
        <v>6*</v>
      </c>
      <c r="AC431">
        <f t="shared" si="27"/>
        <v>0</v>
      </c>
      <c r="AD431" t="b">
        <f t="shared" si="28"/>
        <v>1</v>
      </c>
    </row>
    <row r="432" spans="1:30" ht="15">
      <c r="A432" t="s">
        <v>695</v>
      </c>
      <c r="B432" t="s">
        <v>690</v>
      </c>
      <c r="C432" t="str">
        <f>VLOOKUP(A432,'[1]TBL-Rosters (16).csv'!$A$2:$E$2007,5,FALSE)</f>
        <v>NW</v>
      </c>
      <c r="D432" s="10" t="s">
        <v>1</v>
      </c>
      <c r="E432" s="10" t="s">
        <v>6</v>
      </c>
      <c r="F432" s="10" t="s">
        <v>138</v>
      </c>
      <c r="G432" s="10">
        <v>-14</v>
      </c>
      <c r="H432" s="10" t="s">
        <v>1</v>
      </c>
      <c r="I432" s="10" t="s">
        <v>8</v>
      </c>
      <c r="J432">
        <v>41</v>
      </c>
      <c r="K432">
        <v>0</v>
      </c>
      <c r="L432" s="1">
        <v>37.333333333333336</v>
      </c>
      <c r="M432">
        <v>21</v>
      </c>
      <c r="N432">
        <v>39</v>
      </c>
      <c r="O432">
        <v>6</v>
      </c>
      <c r="P432">
        <v>12</v>
      </c>
      <c r="Q432">
        <v>0</v>
      </c>
      <c r="R432">
        <v>159</v>
      </c>
      <c r="S432">
        <v>34</v>
      </c>
      <c r="T432">
        <v>125</v>
      </c>
      <c r="U432" s="1">
        <v>37.333333333333336</v>
      </c>
      <c r="V432">
        <v>21</v>
      </c>
      <c r="W432">
        <v>39</v>
      </c>
      <c r="X432">
        <v>159</v>
      </c>
      <c r="Y432" s="9">
        <v>5.0625</v>
      </c>
      <c r="AA432" t="str">
        <f t="shared" si="25"/>
        <v>5*</v>
      </c>
      <c r="AB432" t="str">
        <f t="shared" si="26"/>
        <v>6*</v>
      </c>
      <c r="AC432">
        <f t="shared" si="27"/>
        <v>0</v>
      </c>
      <c r="AD432" t="b">
        <f t="shared" si="28"/>
        <v>1</v>
      </c>
    </row>
    <row r="433" spans="1:30" ht="15">
      <c r="A433" t="s">
        <v>462</v>
      </c>
      <c r="B433" t="s">
        <v>460</v>
      </c>
      <c r="C433" t="str">
        <f>VLOOKUP(A433,'[1]TBL-Rosters (16).csv'!$A$2:$E$2007,5,FALSE)</f>
        <v>NW</v>
      </c>
      <c r="D433" s="10" t="s">
        <v>1</v>
      </c>
      <c r="E433" s="10" t="s">
        <v>240</v>
      </c>
      <c r="F433" s="10">
        <v>-15</v>
      </c>
      <c r="G433" s="10" t="s">
        <v>48</v>
      </c>
      <c r="H433" s="10" t="s">
        <v>1</v>
      </c>
      <c r="I433" s="10" t="s">
        <v>8</v>
      </c>
      <c r="J433">
        <v>57</v>
      </c>
      <c r="K433">
        <v>0</v>
      </c>
      <c r="L433" s="1">
        <v>58.66666666666668</v>
      </c>
      <c r="M433">
        <v>17</v>
      </c>
      <c r="N433">
        <v>46</v>
      </c>
      <c r="O433">
        <v>8</v>
      </c>
      <c r="P433">
        <v>22</v>
      </c>
      <c r="Q433">
        <v>0</v>
      </c>
      <c r="R433">
        <v>242</v>
      </c>
      <c r="S433">
        <v>100</v>
      </c>
      <c r="T433">
        <v>142</v>
      </c>
      <c r="U433" s="1">
        <v>58.66666666666668</v>
      </c>
      <c r="V433">
        <v>17</v>
      </c>
      <c r="W433">
        <v>46</v>
      </c>
      <c r="X433">
        <v>242</v>
      </c>
      <c r="Y433" s="9">
        <v>2.607954545454545</v>
      </c>
      <c r="AA433" t="str">
        <f t="shared" si="25"/>
        <v>15*</v>
      </c>
      <c r="AB433" t="str">
        <f t="shared" si="26"/>
        <v>6*</v>
      </c>
      <c r="AC433">
        <f t="shared" si="27"/>
        <v>0</v>
      </c>
      <c r="AD433" t="b">
        <f t="shared" si="28"/>
        <v>1</v>
      </c>
    </row>
    <row r="434" spans="1:30" ht="15">
      <c r="A434" t="s">
        <v>218</v>
      </c>
      <c r="B434" t="s">
        <v>205</v>
      </c>
      <c r="C434" t="str">
        <f>VLOOKUP(A434,'[1]TBL-Rosters (16).csv'!$A$2:$E$2007,5,FALSE)</f>
        <v>NW</v>
      </c>
      <c r="D434" s="10" t="s">
        <v>1</v>
      </c>
      <c r="E434" s="10" t="s">
        <v>6</v>
      </c>
      <c r="F434" s="10" t="s">
        <v>116</v>
      </c>
      <c r="G434" s="10" t="s">
        <v>22</v>
      </c>
      <c r="H434" s="10" t="s">
        <v>1</v>
      </c>
      <c r="I434" s="10" t="s">
        <v>4</v>
      </c>
      <c r="J434">
        <v>34</v>
      </c>
      <c r="K434">
        <v>0</v>
      </c>
      <c r="L434" s="1">
        <v>34.333333333333336</v>
      </c>
      <c r="M434">
        <v>16</v>
      </c>
      <c r="N434">
        <v>38</v>
      </c>
      <c r="O434">
        <v>4</v>
      </c>
      <c r="P434">
        <v>14</v>
      </c>
      <c r="Q434">
        <v>4</v>
      </c>
      <c r="R434">
        <v>153</v>
      </c>
      <c r="S434">
        <v>0</v>
      </c>
      <c r="T434">
        <v>153</v>
      </c>
      <c r="U434" s="1">
        <v>34.333333333333336</v>
      </c>
      <c r="V434">
        <v>16</v>
      </c>
      <c r="W434">
        <v>38</v>
      </c>
      <c r="X434">
        <v>153</v>
      </c>
      <c r="Y434" s="9">
        <v>4.194174757281553</v>
      </c>
      <c r="AA434" t="str">
        <f t="shared" si="25"/>
        <v>5*</v>
      </c>
      <c r="AB434" t="str">
        <f t="shared" si="26"/>
        <v>7*</v>
      </c>
      <c r="AC434">
        <f t="shared" si="27"/>
        <v>0</v>
      </c>
      <c r="AD434" t="b">
        <f t="shared" si="28"/>
        <v>1</v>
      </c>
    </row>
    <row r="435" spans="1:30" ht="15">
      <c r="A435" t="s">
        <v>439</v>
      </c>
      <c r="B435" t="s">
        <v>426</v>
      </c>
      <c r="C435" t="str">
        <f>VLOOKUP(A435,'[1]TBL-Rosters (16).csv'!$A$2:$E$2007,5,FALSE)</f>
        <v>RCK</v>
      </c>
      <c r="D435" s="10" t="s">
        <v>24</v>
      </c>
      <c r="E435" s="10" t="s">
        <v>1</v>
      </c>
      <c r="F435" s="10" t="s">
        <v>11</v>
      </c>
      <c r="G435" s="10" t="s">
        <v>116</v>
      </c>
      <c r="H435" s="10" t="s">
        <v>70</v>
      </c>
      <c r="I435" s="10" t="s">
        <v>1</v>
      </c>
      <c r="J435">
        <v>32</v>
      </c>
      <c r="K435">
        <v>32</v>
      </c>
      <c r="L435" s="1">
        <v>185.66666666666663</v>
      </c>
      <c r="M435">
        <v>61</v>
      </c>
      <c r="N435">
        <v>151</v>
      </c>
      <c r="O435">
        <v>19</v>
      </c>
      <c r="P435">
        <v>38</v>
      </c>
      <c r="Q435">
        <v>3</v>
      </c>
      <c r="R435">
        <v>745</v>
      </c>
      <c r="S435">
        <v>0</v>
      </c>
      <c r="T435">
        <v>745</v>
      </c>
      <c r="U435" s="1">
        <v>0</v>
      </c>
      <c r="V435">
        <v>0</v>
      </c>
      <c r="W435">
        <v>0</v>
      </c>
      <c r="X435">
        <v>0</v>
      </c>
      <c r="Y435" s="9">
        <v>2.956912028725315</v>
      </c>
      <c r="AA435" t="str">
        <f t="shared" si="25"/>
        <v>13</v>
      </c>
      <c r="AB435" t="str">
        <f t="shared" si="26"/>
        <v>23</v>
      </c>
      <c r="AC435">
        <f t="shared" si="27"/>
        <v>175</v>
      </c>
      <c r="AD435" t="b">
        <f t="shared" si="28"/>
        <v>0</v>
      </c>
    </row>
    <row r="436" spans="1:30" ht="15">
      <c r="A436" t="s">
        <v>629</v>
      </c>
      <c r="B436" t="s">
        <v>619</v>
      </c>
      <c r="C436" t="str">
        <f>VLOOKUP(A436,'[1]TBL-Rosters (16).csv'!$A$2:$E$2007,5,FALSE)</f>
        <v>RCK</v>
      </c>
      <c r="D436" s="10" t="s">
        <v>56</v>
      </c>
      <c r="E436" s="10" t="s">
        <v>1</v>
      </c>
      <c r="F436" s="10" t="s">
        <v>17</v>
      </c>
      <c r="G436" s="10" t="s">
        <v>138</v>
      </c>
      <c r="H436" s="10" t="s">
        <v>19</v>
      </c>
      <c r="I436" s="10" t="s">
        <v>1</v>
      </c>
      <c r="J436">
        <v>31</v>
      </c>
      <c r="K436">
        <v>31</v>
      </c>
      <c r="L436" s="1">
        <v>167.66666666666663</v>
      </c>
      <c r="M436">
        <v>59</v>
      </c>
      <c r="N436">
        <v>141</v>
      </c>
      <c r="O436">
        <v>19</v>
      </c>
      <c r="P436">
        <v>42</v>
      </c>
      <c r="Q436">
        <v>1</v>
      </c>
      <c r="R436">
        <v>676</v>
      </c>
      <c r="S436">
        <v>0</v>
      </c>
      <c r="T436">
        <v>676</v>
      </c>
      <c r="U436" s="1">
        <v>0</v>
      </c>
      <c r="V436">
        <v>0</v>
      </c>
      <c r="W436">
        <v>0</v>
      </c>
      <c r="X436">
        <v>0</v>
      </c>
      <c r="Y436" s="9">
        <v>3.1669980119284302</v>
      </c>
      <c r="AA436" t="str">
        <f t="shared" si="25"/>
        <v>12</v>
      </c>
      <c r="AB436" t="str">
        <f t="shared" si="26"/>
        <v>22</v>
      </c>
      <c r="AC436">
        <f t="shared" si="27"/>
        <v>143</v>
      </c>
      <c r="AD436" t="b">
        <f t="shared" si="28"/>
        <v>1</v>
      </c>
    </row>
    <row r="437" spans="1:30" ht="15">
      <c r="A437" t="s">
        <v>402</v>
      </c>
      <c r="B437" t="s">
        <v>389</v>
      </c>
      <c r="C437" t="str">
        <f>VLOOKUP(A437,'[1]TBL-Rosters (16).csv'!$A$2:$E$2007,5,FALSE)</f>
        <v>RCK</v>
      </c>
      <c r="D437" s="10" t="s">
        <v>8</v>
      </c>
      <c r="E437" s="10" t="s">
        <v>1</v>
      </c>
      <c r="F437" s="10" t="s">
        <v>65</v>
      </c>
      <c r="G437" s="10">
        <v>-14</v>
      </c>
      <c r="H437" s="10" t="s">
        <v>108</v>
      </c>
      <c r="I437" s="10" t="s">
        <v>1</v>
      </c>
      <c r="J437">
        <v>28</v>
      </c>
      <c r="K437">
        <v>28</v>
      </c>
      <c r="L437" s="1">
        <v>158.66666666666663</v>
      </c>
      <c r="M437">
        <v>89</v>
      </c>
      <c r="N437">
        <v>156</v>
      </c>
      <c r="O437">
        <v>26</v>
      </c>
      <c r="P437">
        <v>41</v>
      </c>
      <c r="Q437">
        <v>0</v>
      </c>
      <c r="R437">
        <v>669</v>
      </c>
      <c r="S437">
        <v>669</v>
      </c>
      <c r="T437">
        <v>0</v>
      </c>
      <c r="U437" s="1">
        <v>0</v>
      </c>
      <c r="V437">
        <v>0</v>
      </c>
      <c r="W437">
        <v>0</v>
      </c>
      <c r="X437">
        <v>0</v>
      </c>
      <c r="Y437" s="9">
        <v>5.048319327731094</v>
      </c>
      <c r="AA437" t="str">
        <f t="shared" si="25"/>
        <v>6</v>
      </c>
      <c r="AB437" t="str">
        <f t="shared" si="26"/>
        <v>27</v>
      </c>
      <c r="AC437">
        <f t="shared" si="27"/>
        <v>112</v>
      </c>
      <c r="AD437" t="b">
        <f t="shared" si="28"/>
        <v>1</v>
      </c>
    </row>
    <row r="438" spans="1:30" ht="15">
      <c r="A438" t="s">
        <v>198</v>
      </c>
      <c r="B438" t="s">
        <v>184</v>
      </c>
      <c r="C438" t="str">
        <f>VLOOKUP(A438,'[1]TBL-Rosters (16).csv'!$A$2:$E$2007,5,FALSE)</f>
        <v>RCK</v>
      </c>
      <c r="D438" s="10" t="s">
        <v>39</v>
      </c>
      <c r="E438" s="10" t="s">
        <v>1</v>
      </c>
      <c r="F438" s="10">
        <v>-15</v>
      </c>
      <c r="G438" s="10">
        <v>-14</v>
      </c>
      <c r="H438" s="10" t="s">
        <v>12</v>
      </c>
      <c r="I438" s="10" t="s">
        <v>1</v>
      </c>
      <c r="J438">
        <v>23</v>
      </c>
      <c r="K438">
        <v>23</v>
      </c>
      <c r="L438" s="1">
        <v>121.33333333333331</v>
      </c>
      <c r="M438">
        <v>58</v>
      </c>
      <c r="N438">
        <v>108</v>
      </c>
      <c r="O438">
        <v>19</v>
      </c>
      <c r="P438">
        <v>49</v>
      </c>
      <c r="Q438">
        <v>1</v>
      </c>
      <c r="R438">
        <v>523</v>
      </c>
      <c r="S438">
        <v>0</v>
      </c>
      <c r="T438">
        <v>523</v>
      </c>
      <c r="U438" s="1">
        <v>0</v>
      </c>
      <c r="V438">
        <v>0</v>
      </c>
      <c r="W438">
        <v>0</v>
      </c>
      <c r="X438">
        <v>0</v>
      </c>
      <c r="Y438" s="9">
        <v>4.302197802197803</v>
      </c>
      <c r="AA438" t="str">
        <f t="shared" si="25"/>
        <v>10</v>
      </c>
      <c r="AB438" t="str">
        <f t="shared" si="26"/>
        <v>24</v>
      </c>
      <c r="AC438">
        <f t="shared" si="27"/>
        <v>84</v>
      </c>
      <c r="AD438" t="b">
        <f t="shared" si="28"/>
        <v>1</v>
      </c>
    </row>
    <row r="439" spans="1:30" ht="15">
      <c r="A439" t="s">
        <v>401</v>
      </c>
      <c r="B439" t="s">
        <v>389</v>
      </c>
      <c r="C439" t="str">
        <f>VLOOKUP(A439,'[1]TBL-Rosters (16).csv'!$A$2:$E$2007,5,FALSE)</f>
        <v>RCK</v>
      </c>
      <c r="D439" s="10" t="s">
        <v>38</v>
      </c>
      <c r="E439" s="10" t="s">
        <v>14</v>
      </c>
      <c r="F439" s="10">
        <v>-33</v>
      </c>
      <c r="G439" s="10">
        <v>-15</v>
      </c>
      <c r="H439" s="10" t="s">
        <v>12</v>
      </c>
      <c r="I439" s="10" t="s">
        <v>16</v>
      </c>
      <c r="J439">
        <v>29</v>
      </c>
      <c r="K439">
        <v>20</v>
      </c>
      <c r="L439" s="1">
        <v>130</v>
      </c>
      <c r="M439">
        <v>64</v>
      </c>
      <c r="N439">
        <v>121</v>
      </c>
      <c r="O439">
        <v>22</v>
      </c>
      <c r="P439">
        <v>59</v>
      </c>
      <c r="Q439">
        <v>0</v>
      </c>
      <c r="R439">
        <v>556</v>
      </c>
      <c r="S439">
        <v>556</v>
      </c>
      <c r="T439">
        <v>0</v>
      </c>
      <c r="U439" s="1">
        <v>26.33333333333334</v>
      </c>
      <c r="V439">
        <v>9</v>
      </c>
      <c r="W439">
        <v>19</v>
      </c>
      <c r="X439">
        <v>110</v>
      </c>
      <c r="Y439" s="9">
        <v>4.430769230769231</v>
      </c>
      <c r="AA439" t="str">
        <f t="shared" si="25"/>
        <v>8/16*</v>
      </c>
      <c r="AB439" t="str">
        <f t="shared" si="26"/>
        <v>24/14*</v>
      </c>
      <c r="AC439">
        <f t="shared" si="27"/>
        <v>61</v>
      </c>
      <c r="AD439" t="b">
        <f t="shared" si="28"/>
        <v>1</v>
      </c>
    </row>
    <row r="440" spans="1:30" ht="15">
      <c r="A440" t="s">
        <v>472</v>
      </c>
      <c r="B440" t="s">
        <v>460</v>
      </c>
      <c r="C440" t="str">
        <f>VLOOKUP(A440,'[1]TBL-Rosters (16).csv'!$A$2:$E$2007,5,FALSE)</f>
        <v>RCK</v>
      </c>
      <c r="D440" s="10" t="s">
        <v>24</v>
      </c>
      <c r="E440" s="10" t="s">
        <v>1</v>
      </c>
      <c r="F440" s="10" t="s">
        <v>46</v>
      </c>
      <c r="G440" s="10">
        <v>-11</v>
      </c>
      <c r="H440" s="10" t="s">
        <v>19</v>
      </c>
      <c r="I440" s="10" t="s">
        <v>10</v>
      </c>
      <c r="J440">
        <v>24</v>
      </c>
      <c r="K440">
        <v>20</v>
      </c>
      <c r="L440" s="1">
        <v>118.66666666666667</v>
      </c>
      <c r="M440">
        <v>42</v>
      </c>
      <c r="N440">
        <v>94</v>
      </c>
      <c r="O440">
        <v>16</v>
      </c>
      <c r="P440">
        <v>41</v>
      </c>
      <c r="Q440">
        <v>1</v>
      </c>
      <c r="R440">
        <v>489</v>
      </c>
      <c r="S440">
        <v>0</v>
      </c>
      <c r="T440">
        <v>489</v>
      </c>
      <c r="U440" s="1">
        <v>12</v>
      </c>
      <c r="V440">
        <v>6</v>
      </c>
      <c r="W440">
        <v>9</v>
      </c>
      <c r="X440">
        <v>50</v>
      </c>
      <c r="Y440" s="9">
        <v>3.185393258426966</v>
      </c>
      <c r="AA440" t="str">
        <f t="shared" si="25"/>
        <v>13</v>
      </c>
      <c r="AB440" t="str">
        <f t="shared" si="26"/>
        <v>22/15*</v>
      </c>
      <c r="AC440">
        <f t="shared" si="27"/>
        <v>41</v>
      </c>
      <c r="AD440" t="b">
        <f t="shared" si="28"/>
        <v>1</v>
      </c>
    </row>
    <row r="441" spans="1:30" ht="15">
      <c r="A441" t="s">
        <v>648</v>
      </c>
      <c r="B441" t="s">
        <v>637</v>
      </c>
      <c r="C441" t="str">
        <f>VLOOKUP(A441,'[1]TBL-Rosters (16).csv'!$A$2:$E$2007,5,FALSE)</f>
        <v>RCK</v>
      </c>
      <c r="D441" s="10" t="s">
        <v>8</v>
      </c>
      <c r="E441" s="10" t="s">
        <v>75</v>
      </c>
      <c r="F441" s="10">
        <v>-11</v>
      </c>
      <c r="G441" s="10" t="s">
        <v>65</v>
      </c>
      <c r="H441" s="10" t="s">
        <v>25</v>
      </c>
      <c r="I441" s="10" t="s">
        <v>30</v>
      </c>
      <c r="J441">
        <v>26</v>
      </c>
      <c r="K441">
        <v>8</v>
      </c>
      <c r="L441" s="1">
        <v>67.66666666666667</v>
      </c>
      <c r="M441">
        <v>30</v>
      </c>
      <c r="N441">
        <v>66</v>
      </c>
      <c r="O441">
        <v>7</v>
      </c>
      <c r="P441">
        <v>25</v>
      </c>
      <c r="Q441">
        <v>0</v>
      </c>
      <c r="R441">
        <v>293</v>
      </c>
      <c r="S441">
        <v>0</v>
      </c>
      <c r="T441">
        <v>293</v>
      </c>
      <c r="U441" s="1">
        <v>30.666666666666664</v>
      </c>
      <c r="V441">
        <v>13</v>
      </c>
      <c r="W441">
        <v>25</v>
      </c>
      <c r="X441">
        <v>133</v>
      </c>
      <c r="Y441" s="9">
        <v>3.9901477832512313</v>
      </c>
      <c r="AA441" t="str">
        <f t="shared" si="25"/>
        <v>6/11*</v>
      </c>
      <c r="AB441" t="str">
        <f t="shared" si="26"/>
        <v>21/9*</v>
      </c>
      <c r="AC441">
        <f t="shared" si="27"/>
        <v>21</v>
      </c>
      <c r="AD441" t="b">
        <f t="shared" si="28"/>
        <v>1</v>
      </c>
    </row>
    <row r="442" spans="1:30" ht="15">
      <c r="A442" t="s">
        <v>657</v>
      </c>
      <c r="B442" t="s">
        <v>655</v>
      </c>
      <c r="C442" t="str">
        <f>VLOOKUP(A442,'[1]TBL-Rosters (16).csv'!$A$2:$E$2007,5,FALSE)</f>
        <v>RCK</v>
      </c>
      <c r="D442" s="10" t="s">
        <v>1</v>
      </c>
      <c r="E442" s="10" t="s">
        <v>42</v>
      </c>
      <c r="F442" s="10" t="s">
        <v>317</v>
      </c>
      <c r="G442" s="10" t="s">
        <v>150</v>
      </c>
      <c r="H442" s="10" t="s">
        <v>8</v>
      </c>
      <c r="I442" s="10" t="s">
        <v>30</v>
      </c>
      <c r="J442">
        <v>37</v>
      </c>
      <c r="K442">
        <v>7</v>
      </c>
      <c r="L442" s="1">
        <v>64</v>
      </c>
      <c r="M442">
        <v>11</v>
      </c>
      <c r="N442">
        <v>48</v>
      </c>
      <c r="O442">
        <v>3</v>
      </c>
      <c r="P442">
        <v>12</v>
      </c>
      <c r="Q442">
        <v>2</v>
      </c>
      <c r="R442">
        <v>247</v>
      </c>
      <c r="S442">
        <v>247</v>
      </c>
      <c r="T442">
        <v>0</v>
      </c>
      <c r="U442" s="1">
        <v>52</v>
      </c>
      <c r="V442">
        <v>11</v>
      </c>
      <c r="W442">
        <v>42</v>
      </c>
      <c r="X442">
        <v>206</v>
      </c>
      <c r="Y442" s="9">
        <v>1.546875</v>
      </c>
      <c r="AA442" t="str">
        <f t="shared" si="25"/>
        <v>18*</v>
      </c>
      <c r="AB442" t="str">
        <f t="shared" si="26"/>
        <v>6/9*</v>
      </c>
      <c r="AC442">
        <f t="shared" si="27"/>
        <v>13</v>
      </c>
      <c r="AD442" t="b">
        <f t="shared" si="28"/>
        <v>1</v>
      </c>
    </row>
    <row r="443" spans="1:30" ht="15">
      <c r="A443" t="s">
        <v>621</v>
      </c>
      <c r="B443" t="s">
        <v>619</v>
      </c>
      <c r="C443" t="str">
        <f>VLOOKUP(A443,'[1]TBL-Rosters (16).csv'!$A$2:$E$2007,5,FALSE)</f>
        <v>RCK</v>
      </c>
      <c r="D443" s="10" t="s">
        <v>1</v>
      </c>
      <c r="E443" s="10" t="s">
        <v>240</v>
      </c>
      <c r="F443" s="10">
        <v>-15</v>
      </c>
      <c r="G443" s="10" t="s">
        <v>7</v>
      </c>
      <c r="H443" s="10" t="s">
        <v>27</v>
      </c>
      <c r="I443" s="10" t="s">
        <v>8</v>
      </c>
      <c r="J443">
        <v>63</v>
      </c>
      <c r="K443">
        <v>2</v>
      </c>
      <c r="L443" s="1">
        <v>61.66666666666668</v>
      </c>
      <c r="M443">
        <v>20</v>
      </c>
      <c r="N443">
        <v>46</v>
      </c>
      <c r="O443">
        <v>7</v>
      </c>
      <c r="P443">
        <v>24</v>
      </c>
      <c r="Q443">
        <v>1</v>
      </c>
      <c r="R443">
        <v>252</v>
      </c>
      <c r="S443">
        <v>0</v>
      </c>
      <c r="T443">
        <v>252</v>
      </c>
      <c r="U443" s="1">
        <v>60.66666666666668</v>
      </c>
      <c r="V443">
        <v>16</v>
      </c>
      <c r="W443">
        <v>42</v>
      </c>
      <c r="X443">
        <v>243</v>
      </c>
      <c r="Y443" s="9">
        <v>2.9189189189189184</v>
      </c>
      <c r="AA443" t="str">
        <f t="shared" si="25"/>
        <v>15*</v>
      </c>
      <c r="AB443" t="str">
        <f t="shared" si="26"/>
        <v>5/6*</v>
      </c>
      <c r="AC443">
        <f t="shared" si="27"/>
        <v>6</v>
      </c>
      <c r="AD443" t="b">
        <f t="shared" si="28"/>
        <v>1</v>
      </c>
    </row>
    <row r="444" spans="1:30" ht="15">
      <c r="A444" t="s">
        <v>157</v>
      </c>
      <c r="C444" t="str">
        <f>VLOOKUP(A444,'[1]TBL-Rosters (16).csv'!$A$2:$E$2007,5,FALSE)</f>
        <v>RCK</v>
      </c>
      <c r="D444" s="10" t="s">
        <v>1</v>
      </c>
      <c r="E444" s="10" t="s">
        <v>2</v>
      </c>
      <c r="F444" s="10" t="s">
        <v>150</v>
      </c>
      <c r="G444" s="10">
        <v>-62</v>
      </c>
      <c r="H444" s="10" t="s">
        <v>19</v>
      </c>
      <c r="I444" s="10" t="s">
        <v>81</v>
      </c>
      <c r="J444">
        <v>7</v>
      </c>
      <c r="K444">
        <v>1</v>
      </c>
      <c r="L444" s="1">
        <v>14.666666666666664</v>
      </c>
      <c r="M444">
        <v>13</v>
      </c>
      <c r="N444">
        <v>20</v>
      </c>
      <c r="O444">
        <v>5</v>
      </c>
      <c r="P444">
        <v>3</v>
      </c>
      <c r="Q444">
        <v>1</v>
      </c>
      <c r="R444">
        <v>69</v>
      </c>
      <c r="S444">
        <v>69</v>
      </c>
      <c r="T444">
        <v>0</v>
      </c>
      <c r="U444" s="1">
        <v>12.666666666666664</v>
      </c>
      <c r="V444">
        <v>5</v>
      </c>
      <c r="W444">
        <v>13</v>
      </c>
      <c r="X444">
        <v>54</v>
      </c>
      <c r="Y444" s="9">
        <v>7.977272727272728</v>
      </c>
      <c r="AA444" t="str">
        <f t="shared" si="25"/>
        <v>1*</v>
      </c>
      <c r="AB444" t="str">
        <f t="shared" si="26"/>
        <v>22/11*</v>
      </c>
      <c r="AC444">
        <f t="shared" si="27"/>
        <v>4</v>
      </c>
      <c r="AD444" t="b">
        <f t="shared" si="28"/>
        <v>1</v>
      </c>
    </row>
    <row r="445" spans="1:30" ht="15">
      <c r="A445" t="s">
        <v>158</v>
      </c>
      <c r="C445" t="str">
        <f>VLOOKUP(A445,'[1]TBL-Rosters (16).csv'!$A$2:$E$2007,5,FALSE)</f>
        <v>RCK</v>
      </c>
      <c r="D445" s="10" t="s">
        <v>1</v>
      </c>
      <c r="E445" s="10" t="s">
        <v>115</v>
      </c>
      <c r="F445" s="10" t="s">
        <v>34</v>
      </c>
      <c r="G445" s="10">
        <v>-62</v>
      </c>
      <c r="H445" s="10" t="s">
        <v>25</v>
      </c>
      <c r="I445" s="10" t="s">
        <v>39</v>
      </c>
      <c r="J445">
        <v>3</v>
      </c>
      <c r="K445">
        <v>1</v>
      </c>
      <c r="L445" s="1">
        <v>7</v>
      </c>
      <c r="M445">
        <v>5</v>
      </c>
      <c r="N445">
        <v>7</v>
      </c>
      <c r="O445">
        <v>3</v>
      </c>
      <c r="P445">
        <v>2</v>
      </c>
      <c r="Q445">
        <v>0</v>
      </c>
      <c r="R445">
        <v>31</v>
      </c>
      <c r="S445">
        <v>31</v>
      </c>
      <c r="T445">
        <v>0</v>
      </c>
      <c r="U445" s="1">
        <v>4</v>
      </c>
      <c r="V445">
        <v>0</v>
      </c>
      <c r="W445">
        <v>1</v>
      </c>
      <c r="X445">
        <v>16</v>
      </c>
      <c r="Y445" s="9">
        <v>6.428571428571429</v>
      </c>
      <c r="AA445" t="str">
        <f t="shared" si="25"/>
        <v>4*</v>
      </c>
      <c r="AB445" t="str">
        <f t="shared" si="26"/>
        <v>21/10*</v>
      </c>
      <c r="AC445">
        <f t="shared" si="27"/>
        <v>3</v>
      </c>
      <c r="AD445" t="b">
        <f t="shared" si="28"/>
        <v>1</v>
      </c>
    </row>
    <row r="446" spans="1:30" ht="15">
      <c r="A446" t="s">
        <v>159</v>
      </c>
      <c r="C446" t="str">
        <f>VLOOKUP(A446,'[1]TBL-Rosters (16).csv'!$A$2:$E$2007,5,FALSE)</f>
        <v>RCK</v>
      </c>
      <c r="D446" s="10" t="s">
        <v>1</v>
      </c>
      <c r="E446" s="10" t="s">
        <v>2</v>
      </c>
      <c r="F446" s="10" t="s">
        <v>3</v>
      </c>
      <c r="G446" s="10" t="s">
        <v>3</v>
      </c>
      <c r="H446" s="10" t="s">
        <v>10</v>
      </c>
      <c r="I446" s="10" t="s">
        <v>38</v>
      </c>
      <c r="J446">
        <v>6</v>
      </c>
      <c r="K446">
        <v>1</v>
      </c>
      <c r="L446" s="1">
        <v>6.666666666666667</v>
      </c>
      <c r="M446">
        <v>6</v>
      </c>
      <c r="N446">
        <v>15</v>
      </c>
      <c r="O446">
        <v>0</v>
      </c>
      <c r="P446">
        <v>1</v>
      </c>
      <c r="Q446">
        <v>1</v>
      </c>
      <c r="R446">
        <v>36</v>
      </c>
      <c r="S446">
        <v>0</v>
      </c>
      <c r="T446">
        <v>36</v>
      </c>
      <c r="U446" s="1">
        <v>5.333333333333332</v>
      </c>
      <c r="V446">
        <v>5</v>
      </c>
      <c r="W446">
        <v>11</v>
      </c>
      <c r="X446">
        <v>28</v>
      </c>
      <c r="Y446" s="9">
        <v>8.1</v>
      </c>
      <c r="AA446" t="str">
        <f t="shared" si="25"/>
        <v>1*</v>
      </c>
      <c r="AB446" t="str">
        <f t="shared" si="26"/>
        <v>15/8*</v>
      </c>
      <c r="AC446">
        <f t="shared" si="27"/>
        <v>2</v>
      </c>
      <c r="AD446" t="b">
        <f t="shared" si="28"/>
        <v>1</v>
      </c>
    </row>
    <row r="447" spans="1:30" ht="15">
      <c r="A447" t="s">
        <v>160</v>
      </c>
      <c r="C447" t="str">
        <f>VLOOKUP(A447,'[1]TBL-Rosters (16).csv'!$A$2:$E$2007,5,FALSE)</f>
        <v>RCK</v>
      </c>
      <c r="D447" s="10" t="s">
        <v>54</v>
      </c>
      <c r="E447" s="10" t="s">
        <v>1</v>
      </c>
      <c r="F447" s="10" t="s">
        <v>17</v>
      </c>
      <c r="G447" s="10" t="s">
        <v>3</v>
      </c>
      <c r="H447" s="10" t="s">
        <v>19</v>
      </c>
      <c r="I447" s="10" t="s">
        <v>16</v>
      </c>
      <c r="J447">
        <v>2</v>
      </c>
      <c r="K447">
        <v>1</v>
      </c>
      <c r="L447" s="1">
        <v>6.666666666666667</v>
      </c>
      <c r="M447">
        <v>3</v>
      </c>
      <c r="N447">
        <v>10</v>
      </c>
      <c r="O447">
        <v>0</v>
      </c>
      <c r="P447">
        <v>2</v>
      </c>
      <c r="Q447">
        <v>0</v>
      </c>
      <c r="R447">
        <v>33</v>
      </c>
      <c r="S447">
        <v>0</v>
      </c>
      <c r="T447">
        <v>33</v>
      </c>
      <c r="U447" s="1">
        <v>2.6666666666666674</v>
      </c>
      <c r="V447">
        <v>1</v>
      </c>
      <c r="W447">
        <v>4</v>
      </c>
      <c r="X447">
        <v>12</v>
      </c>
      <c r="Y447" s="9">
        <v>4.05</v>
      </c>
      <c r="AA447" t="str">
        <f t="shared" si="25"/>
        <v>1</v>
      </c>
      <c r="AB447" t="str">
        <f t="shared" si="26"/>
        <v>22/14*</v>
      </c>
      <c r="AC447">
        <f t="shared" si="27"/>
        <v>1</v>
      </c>
      <c r="AD447" t="b">
        <f t="shared" si="28"/>
        <v>1</v>
      </c>
    </row>
    <row r="448" spans="1:30" ht="15">
      <c r="A448" t="s">
        <v>491</v>
      </c>
      <c r="B448" t="s">
        <v>478</v>
      </c>
      <c r="C448" t="str">
        <f>VLOOKUP(A448,'[1]TBL-Rosters (16).csv'!$A$2:$E$2007,5,FALSE)</f>
        <v>RCK</v>
      </c>
      <c r="D448" s="10" t="s">
        <v>1</v>
      </c>
      <c r="E448" s="10" t="s">
        <v>240</v>
      </c>
      <c r="F448" s="10">
        <v>-34</v>
      </c>
      <c r="G448" s="10" t="s">
        <v>102</v>
      </c>
      <c r="H448" s="10" t="s">
        <v>1</v>
      </c>
      <c r="I448" s="10" t="s">
        <v>8</v>
      </c>
      <c r="J448">
        <v>64</v>
      </c>
      <c r="K448">
        <v>0</v>
      </c>
      <c r="L448" s="1">
        <v>62.333333333333336</v>
      </c>
      <c r="M448">
        <v>22</v>
      </c>
      <c r="N448">
        <v>48</v>
      </c>
      <c r="O448">
        <v>4</v>
      </c>
      <c r="P448">
        <v>28</v>
      </c>
      <c r="Q448">
        <v>1</v>
      </c>
      <c r="R448">
        <v>254</v>
      </c>
      <c r="S448">
        <v>254</v>
      </c>
      <c r="T448">
        <v>0</v>
      </c>
      <c r="U448" s="1">
        <v>62.333333333333336</v>
      </c>
      <c r="V448">
        <v>22</v>
      </c>
      <c r="W448">
        <v>48</v>
      </c>
      <c r="X448">
        <v>254</v>
      </c>
      <c r="Y448" s="9">
        <v>3.176470588235294</v>
      </c>
      <c r="AA448" t="str">
        <f t="shared" si="25"/>
        <v>15*</v>
      </c>
      <c r="AB448" t="str">
        <f t="shared" si="26"/>
        <v>6*</v>
      </c>
      <c r="AC448">
        <f t="shared" si="27"/>
        <v>0</v>
      </c>
      <c r="AD448" t="b">
        <f t="shared" si="28"/>
        <v>1</v>
      </c>
    </row>
    <row r="449" spans="1:30" ht="15">
      <c r="A449" t="s">
        <v>533</v>
      </c>
      <c r="B449" t="s">
        <v>532</v>
      </c>
      <c r="C449" t="str">
        <f>VLOOKUP(A449,'[1]TBL-Rosters (16).csv'!$A$2:$E$2007,5,FALSE)</f>
        <v>RCK</v>
      </c>
      <c r="D449" s="10" t="s">
        <v>1</v>
      </c>
      <c r="E449" s="10" t="s">
        <v>75</v>
      </c>
      <c r="F449" s="10" t="s">
        <v>138</v>
      </c>
      <c r="G449" s="10" t="s">
        <v>138</v>
      </c>
      <c r="H449" s="10" t="s">
        <v>1</v>
      </c>
      <c r="I449" s="10" t="s">
        <v>4</v>
      </c>
      <c r="J449">
        <v>53</v>
      </c>
      <c r="K449">
        <v>0</v>
      </c>
      <c r="L449" s="1">
        <v>65.66666666666667</v>
      </c>
      <c r="M449">
        <v>30</v>
      </c>
      <c r="N449">
        <v>53</v>
      </c>
      <c r="O449">
        <v>8</v>
      </c>
      <c r="P449">
        <v>20</v>
      </c>
      <c r="Q449">
        <v>0</v>
      </c>
      <c r="R449">
        <v>269</v>
      </c>
      <c r="S449">
        <v>269</v>
      </c>
      <c r="T449">
        <v>0</v>
      </c>
      <c r="U449" s="1">
        <v>65.66666666666667</v>
      </c>
      <c r="V449">
        <v>30</v>
      </c>
      <c r="W449">
        <v>53</v>
      </c>
      <c r="X449">
        <v>269</v>
      </c>
      <c r="Y449" s="9">
        <v>4.111675126903553</v>
      </c>
      <c r="AA449" t="str">
        <f t="shared" si="25"/>
        <v>11*</v>
      </c>
      <c r="AB449" t="str">
        <f t="shared" si="26"/>
        <v>7*</v>
      </c>
      <c r="AC449">
        <f t="shared" si="27"/>
        <v>0</v>
      </c>
      <c r="AD449" t="b">
        <f t="shared" si="28"/>
        <v>1</v>
      </c>
    </row>
    <row r="450" spans="1:30" ht="15">
      <c r="A450" t="s">
        <v>219</v>
      </c>
      <c r="B450" t="s">
        <v>205</v>
      </c>
      <c r="C450" t="str">
        <f>VLOOKUP(A450,'[1]TBL-Rosters (16).csv'!$A$2:$E$2007,5,FALSE)</f>
        <v>RCK</v>
      </c>
      <c r="D450" s="10" t="s">
        <v>1</v>
      </c>
      <c r="E450" s="10" t="s">
        <v>42</v>
      </c>
      <c r="F450" s="10">
        <v>-52</v>
      </c>
      <c r="G450" s="10" t="s">
        <v>150</v>
      </c>
      <c r="H450" s="10" t="s">
        <v>1</v>
      </c>
      <c r="I450" s="10" t="s">
        <v>8</v>
      </c>
      <c r="J450">
        <v>69</v>
      </c>
      <c r="K450">
        <v>0</v>
      </c>
      <c r="L450" s="1">
        <v>63</v>
      </c>
      <c r="M450">
        <v>18</v>
      </c>
      <c r="N450">
        <v>40</v>
      </c>
      <c r="O450">
        <v>3</v>
      </c>
      <c r="P450">
        <v>37</v>
      </c>
      <c r="Q450">
        <v>5</v>
      </c>
      <c r="R450">
        <v>264</v>
      </c>
      <c r="S450">
        <v>0</v>
      </c>
      <c r="T450">
        <v>264</v>
      </c>
      <c r="U450" s="1">
        <v>63</v>
      </c>
      <c r="V450">
        <v>18</v>
      </c>
      <c r="W450">
        <v>40</v>
      </c>
      <c r="X450">
        <v>264</v>
      </c>
      <c r="Y450" s="9">
        <v>2.5714285714285716</v>
      </c>
      <c r="AA450" t="str">
        <f t="shared" si="25"/>
        <v>18*</v>
      </c>
      <c r="AB450" t="str">
        <f t="shared" si="26"/>
        <v>6*</v>
      </c>
      <c r="AC450">
        <f t="shared" si="27"/>
        <v>0</v>
      </c>
      <c r="AD450" t="b">
        <f t="shared" si="28"/>
        <v>1</v>
      </c>
    </row>
    <row r="451" spans="1:30" ht="15">
      <c r="A451" t="s">
        <v>616</v>
      </c>
      <c r="B451" t="s">
        <v>602</v>
      </c>
      <c r="C451" t="str">
        <f>VLOOKUP(A451,'[1]TBL-Rosters (16).csv'!$A$2:$E$2007,5,FALSE)</f>
        <v>RCK</v>
      </c>
      <c r="D451" s="10" t="s">
        <v>1</v>
      </c>
      <c r="E451" s="10" t="s">
        <v>6</v>
      </c>
      <c r="F451" s="10" t="s">
        <v>87</v>
      </c>
      <c r="G451" s="10" t="s">
        <v>138</v>
      </c>
      <c r="H451" s="10" t="s">
        <v>1</v>
      </c>
      <c r="I451" s="10" t="s">
        <v>8</v>
      </c>
      <c r="J451">
        <v>66</v>
      </c>
      <c r="K451">
        <v>0</v>
      </c>
      <c r="L451" s="1">
        <v>54.66666666666668</v>
      </c>
      <c r="M451">
        <v>28</v>
      </c>
      <c r="N451">
        <v>61</v>
      </c>
      <c r="O451">
        <v>7</v>
      </c>
      <c r="P451">
        <v>15</v>
      </c>
      <c r="Q451">
        <v>2</v>
      </c>
      <c r="R451">
        <v>236</v>
      </c>
      <c r="S451">
        <v>236</v>
      </c>
      <c r="T451">
        <v>0</v>
      </c>
      <c r="U451" s="1">
        <v>54.66666666666668</v>
      </c>
      <c r="V451">
        <v>28</v>
      </c>
      <c r="W451">
        <v>61</v>
      </c>
      <c r="X451">
        <v>236</v>
      </c>
      <c r="Y451" s="9">
        <v>4.609756097560974</v>
      </c>
      <c r="AA451" t="str">
        <f aca="true" t="shared" si="29" ref="AA451:AA514">IF(E451="",D451,IF(D451="",E451,CONCATENATE(D451,"/",E451)))</f>
        <v>5*</v>
      </c>
      <c r="AB451" t="str">
        <f aca="true" t="shared" si="30" ref="AB451:AB514">IF(I451="",H451,IF(H451="",CONCATENATE(I451,"*"),CONCATENATE(H451,"/",I451,"*")))</f>
        <v>6*</v>
      </c>
      <c r="AC451">
        <f t="shared" si="27"/>
        <v>0</v>
      </c>
      <c r="AD451" t="b">
        <f t="shared" si="28"/>
        <v>1</v>
      </c>
    </row>
    <row r="452" spans="1:30" ht="15">
      <c r="A452" t="s">
        <v>406</v>
      </c>
      <c r="B452" t="s">
        <v>407</v>
      </c>
      <c r="C452" t="str">
        <f>VLOOKUP(A452,'[1]TBL-Rosters (16).csv'!$A$2:$E$2007,5,FALSE)</f>
        <v>RCK</v>
      </c>
      <c r="D452" s="10" t="s">
        <v>1</v>
      </c>
      <c r="E452" s="10" t="s">
        <v>45</v>
      </c>
      <c r="F452" s="10">
        <v>-56</v>
      </c>
      <c r="G452" s="10" t="s">
        <v>11</v>
      </c>
      <c r="H452" s="10" t="s">
        <v>1</v>
      </c>
      <c r="I452" s="10" t="s">
        <v>8</v>
      </c>
      <c r="J452">
        <v>26</v>
      </c>
      <c r="K452">
        <v>0</v>
      </c>
      <c r="L452" s="1">
        <v>25.666666666666664</v>
      </c>
      <c r="M452">
        <v>13</v>
      </c>
      <c r="N452">
        <v>20</v>
      </c>
      <c r="O452">
        <v>2</v>
      </c>
      <c r="P452">
        <v>15</v>
      </c>
      <c r="Q452">
        <v>1</v>
      </c>
      <c r="R452">
        <v>110</v>
      </c>
      <c r="S452">
        <v>110</v>
      </c>
      <c r="T452">
        <v>0</v>
      </c>
      <c r="U452" s="1">
        <v>25.666666666666664</v>
      </c>
      <c r="V452">
        <v>13</v>
      </c>
      <c r="W452">
        <v>20</v>
      </c>
      <c r="X452">
        <v>110</v>
      </c>
      <c r="Y452" s="9">
        <v>4.558441558441559</v>
      </c>
      <c r="AA452" t="str">
        <f t="shared" si="29"/>
        <v>12*</v>
      </c>
      <c r="AB452" t="str">
        <f t="shared" si="30"/>
        <v>6*</v>
      </c>
      <c r="AC452">
        <f aca="true" t="shared" si="31" ref="AC452:AC515">IF(C452=C453,AC453+K452,K452)</f>
        <v>0</v>
      </c>
      <c r="AD452" t="b">
        <f aca="true" t="shared" si="32" ref="AD452:AD515">C452=C451</f>
        <v>1</v>
      </c>
    </row>
    <row r="453" spans="1:30" ht="15">
      <c r="A453" t="s">
        <v>254</v>
      </c>
      <c r="B453" t="s">
        <v>245</v>
      </c>
      <c r="C453" t="str">
        <f>VLOOKUP(A453,'[1]TBL-Rosters (16).csv'!$A$2:$E$2007,5,FALSE)</f>
        <v>RCK</v>
      </c>
      <c r="D453" s="10" t="s">
        <v>1</v>
      </c>
      <c r="E453" s="10" t="s">
        <v>75</v>
      </c>
      <c r="F453" s="10">
        <v>-43</v>
      </c>
      <c r="G453" s="10" t="s">
        <v>116</v>
      </c>
      <c r="H453" s="10" t="s">
        <v>1</v>
      </c>
      <c r="I453" s="10" t="s">
        <v>8</v>
      </c>
      <c r="J453">
        <v>72</v>
      </c>
      <c r="K453">
        <v>0</v>
      </c>
      <c r="L453" s="1">
        <v>69</v>
      </c>
      <c r="M453">
        <v>34</v>
      </c>
      <c r="N453">
        <v>58</v>
      </c>
      <c r="O453">
        <v>8</v>
      </c>
      <c r="P453">
        <v>37</v>
      </c>
      <c r="Q453">
        <v>3</v>
      </c>
      <c r="R453">
        <v>297</v>
      </c>
      <c r="S453">
        <v>297</v>
      </c>
      <c r="T453">
        <v>0</v>
      </c>
      <c r="U453" s="1">
        <v>69</v>
      </c>
      <c r="V453">
        <v>34</v>
      </c>
      <c r="W453">
        <v>58</v>
      </c>
      <c r="X453">
        <v>297</v>
      </c>
      <c r="Y453" s="9">
        <v>4.434782608695652</v>
      </c>
      <c r="AA453" t="str">
        <f t="shared" si="29"/>
        <v>11*</v>
      </c>
      <c r="AB453" t="str">
        <f t="shared" si="30"/>
        <v>6*</v>
      </c>
      <c r="AC453">
        <f t="shared" si="31"/>
        <v>0</v>
      </c>
      <c r="AD453" t="b">
        <f t="shared" si="32"/>
        <v>1</v>
      </c>
    </row>
    <row r="454" spans="1:30" ht="15">
      <c r="A454" t="s">
        <v>680</v>
      </c>
      <c r="B454" t="s">
        <v>672</v>
      </c>
      <c r="C454" t="str">
        <f>VLOOKUP(A454,'[1]TBL-Rosters (16).csv'!$A$2:$E$2007,5,FALSE)</f>
        <v>RCK</v>
      </c>
      <c r="D454" s="10" t="s">
        <v>1</v>
      </c>
      <c r="E454" s="10" t="s">
        <v>75</v>
      </c>
      <c r="F454" s="10">
        <v>-55</v>
      </c>
      <c r="G454" s="10" t="s">
        <v>58</v>
      </c>
      <c r="H454" s="10" t="s">
        <v>1</v>
      </c>
      <c r="I454" s="10" t="s">
        <v>8</v>
      </c>
      <c r="J454">
        <v>55</v>
      </c>
      <c r="K454">
        <v>0</v>
      </c>
      <c r="L454" s="1">
        <v>54.66666666666668</v>
      </c>
      <c r="M454">
        <v>26</v>
      </c>
      <c r="N454">
        <v>48</v>
      </c>
      <c r="O454">
        <v>4</v>
      </c>
      <c r="P454">
        <v>32</v>
      </c>
      <c r="Q454">
        <v>2</v>
      </c>
      <c r="R454">
        <v>237</v>
      </c>
      <c r="S454">
        <v>163</v>
      </c>
      <c r="T454">
        <v>74</v>
      </c>
      <c r="U454" s="1">
        <v>54.66666666666668</v>
      </c>
      <c r="V454">
        <v>26</v>
      </c>
      <c r="W454">
        <v>48</v>
      </c>
      <c r="X454">
        <v>237</v>
      </c>
      <c r="Y454" s="9">
        <v>4.280487804878048</v>
      </c>
      <c r="AA454" t="str">
        <f t="shared" si="29"/>
        <v>11*</v>
      </c>
      <c r="AB454" t="str">
        <f t="shared" si="30"/>
        <v>6*</v>
      </c>
      <c r="AC454">
        <f t="shared" si="31"/>
        <v>0</v>
      </c>
      <c r="AD454" t="b">
        <f t="shared" si="32"/>
        <v>1</v>
      </c>
    </row>
    <row r="455" spans="1:30" ht="15">
      <c r="A455" t="s">
        <v>339</v>
      </c>
      <c r="B455" t="s">
        <v>41</v>
      </c>
      <c r="C455" t="str">
        <f>VLOOKUP(A455,'[1]TBL-Rosters (16).csv'!$A$2:$E$2007,5,FALSE)</f>
        <v>RCK</v>
      </c>
      <c r="D455" s="10" t="s">
        <v>1</v>
      </c>
      <c r="E455" s="10" t="s">
        <v>14</v>
      </c>
      <c r="F455" s="10">
        <v>-36</v>
      </c>
      <c r="G455" s="10" t="s">
        <v>58</v>
      </c>
      <c r="H455" s="10" t="s">
        <v>1</v>
      </c>
      <c r="I455" s="10" t="s">
        <v>8</v>
      </c>
      <c r="J455">
        <v>30</v>
      </c>
      <c r="K455">
        <v>0</v>
      </c>
      <c r="L455" s="1">
        <v>29.33333333333334</v>
      </c>
      <c r="M455">
        <v>11</v>
      </c>
      <c r="N455">
        <v>19</v>
      </c>
      <c r="O455">
        <v>2</v>
      </c>
      <c r="P455">
        <v>13</v>
      </c>
      <c r="Q455">
        <v>0</v>
      </c>
      <c r="R455">
        <v>116</v>
      </c>
      <c r="S455">
        <v>0</v>
      </c>
      <c r="T455">
        <v>116</v>
      </c>
      <c r="U455" s="1">
        <v>29.33333333333334</v>
      </c>
      <c r="V455">
        <v>11</v>
      </c>
      <c r="W455">
        <v>19</v>
      </c>
      <c r="X455">
        <v>116</v>
      </c>
      <c r="Y455" s="9">
        <v>3.374999999999999</v>
      </c>
      <c r="AA455" t="str">
        <f t="shared" si="29"/>
        <v>16*</v>
      </c>
      <c r="AB455" t="str">
        <f t="shared" si="30"/>
        <v>6*</v>
      </c>
      <c r="AC455">
        <f t="shared" si="31"/>
        <v>0</v>
      </c>
      <c r="AD455" t="b">
        <f t="shared" si="32"/>
        <v>1</v>
      </c>
    </row>
    <row r="456" spans="1:30" ht="15">
      <c r="A456" t="s">
        <v>639</v>
      </c>
      <c r="B456" t="s">
        <v>637</v>
      </c>
      <c r="C456" t="str">
        <f>VLOOKUP(A456,'[1]TBL-Rosters (16).csv'!$A$2:$E$2007,5,FALSE)</f>
        <v>RCK</v>
      </c>
      <c r="D456" s="10" t="s">
        <v>1</v>
      </c>
      <c r="E456" s="10" t="s">
        <v>221</v>
      </c>
      <c r="F456" s="10">
        <v>-45</v>
      </c>
      <c r="G456" s="10" t="s">
        <v>18</v>
      </c>
      <c r="H456" s="10" t="s">
        <v>1</v>
      </c>
      <c r="I456" s="10" t="s">
        <v>8</v>
      </c>
      <c r="J456">
        <v>25</v>
      </c>
      <c r="K456">
        <v>0</v>
      </c>
      <c r="L456" s="1">
        <v>25.33333333333334</v>
      </c>
      <c r="M456">
        <v>7</v>
      </c>
      <c r="N456">
        <v>15</v>
      </c>
      <c r="O456">
        <v>1</v>
      </c>
      <c r="P456">
        <v>12</v>
      </c>
      <c r="Q456">
        <v>0</v>
      </c>
      <c r="R456">
        <v>101</v>
      </c>
      <c r="S456">
        <v>0</v>
      </c>
      <c r="T456">
        <v>101</v>
      </c>
      <c r="U456" s="1">
        <v>25.33333333333334</v>
      </c>
      <c r="V456">
        <v>7</v>
      </c>
      <c r="W456">
        <v>15</v>
      </c>
      <c r="X456">
        <v>101</v>
      </c>
      <c r="Y456" s="9">
        <v>2.4868421052631575</v>
      </c>
      <c r="AA456" t="str">
        <f t="shared" si="29"/>
        <v>19*</v>
      </c>
      <c r="AB456" t="str">
        <f t="shared" si="30"/>
        <v>6*</v>
      </c>
      <c r="AC456">
        <f t="shared" si="31"/>
        <v>0</v>
      </c>
      <c r="AD456" t="b">
        <f t="shared" si="32"/>
        <v>1</v>
      </c>
    </row>
    <row r="457" spans="1:30" ht="15">
      <c r="A457" t="s">
        <v>682</v>
      </c>
      <c r="B457" t="s">
        <v>672</v>
      </c>
      <c r="C457" t="str">
        <f>VLOOKUP(A457,'[1]TBL-Rosters (16).csv'!$A$2:$E$2007,5,FALSE)</f>
        <v>RIV</v>
      </c>
      <c r="D457" s="10" t="s">
        <v>27</v>
      </c>
      <c r="E457" s="10" t="s">
        <v>1</v>
      </c>
      <c r="F457" s="10" t="s">
        <v>138</v>
      </c>
      <c r="G457" s="10">
        <v>-31</v>
      </c>
      <c r="H457" s="10" t="s">
        <v>108</v>
      </c>
      <c r="I457" s="10" t="s">
        <v>108</v>
      </c>
      <c r="J457">
        <v>32</v>
      </c>
      <c r="K457">
        <v>30</v>
      </c>
      <c r="L457" s="1">
        <v>180</v>
      </c>
      <c r="M457">
        <v>103</v>
      </c>
      <c r="N457">
        <v>194</v>
      </c>
      <c r="O457">
        <v>38</v>
      </c>
      <c r="P457">
        <v>56</v>
      </c>
      <c r="Q457">
        <v>0</v>
      </c>
      <c r="R457">
        <v>769</v>
      </c>
      <c r="S457">
        <v>769</v>
      </c>
      <c r="T457">
        <v>0</v>
      </c>
      <c r="U457" s="1">
        <v>13</v>
      </c>
      <c r="V457">
        <v>3</v>
      </c>
      <c r="W457">
        <v>8</v>
      </c>
      <c r="X457">
        <v>49</v>
      </c>
      <c r="Y457" s="9">
        <v>5.15</v>
      </c>
      <c r="AA457" t="str">
        <f t="shared" si="29"/>
        <v>5</v>
      </c>
      <c r="AB457" t="str">
        <f t="shared" si="30"/>
        <v>27/27*</v>
      </c>
      <c r="AC457">
        <f t="shared" si="31"/>
        <v>220</v>
      </c>
      <c r="AD457" t="b">
        <f t="shared" si="32"/>
        <v>0</v>
      </c>
    </row>
    <row r="458" spans="1:30" ht="15">
      <c r="A458" t="s">
        <v>367</v>
      </c>
      <c r="B458" t="s">
        <v>353</v>
      </c>
      <c r="C458" t="str">
        <f>VLOOKUP(A458,'[1]TBL-Rosters (16).csv'!$A$2:$E$2007,5,FALSE)</f>
        <v>RIV</v>
      </c>
      <c r="D458" s="10" t="s">
        <v>81</v>
      </c>
      <c r="E458" s="10" t="s">
        <v>1</v>
      </c>
      <c r="F458" s="10" t="s">
        <v>116</v>
      </c>
      <c r="G458" s="10">
        <v>-15</v>
      </c>
      <c r="H458" s="10" t="s">
        <v>28</v>
      </c>
      <c r="I458" s="10" t="s">
        <v>1</v>
      </c>
      <c r="J458">
        <v>30</v>
      </c>
      <c r="K458">
        <v>30</v>
      </c>
      <c r="L458" s="1">
        <v>150.33333333333331</v>
      </c>
      <c r="M458">
        <v>62</v>
      </c>
      <c r="N458">
        <v>130</v>
      </c>
      <c r="O458">
        <v>24</v>
      </c>
      <c r="P458">
        <v>41</v>
      </c>
      <c r="Q458">
        <v>0</v>
      </c>
      <c r="R458">
        <v>612</v>
      </c>
      <c r="S458">
        <v>612</v>
      </c>
      <c r="T458">
        <v>0</v>
      </c>
      <c r="U458" s="1">
        <v>0</v>
      </c>
      <c r="V458">
        <v>0</v>
      </c>
      <c r="W458">
        <v>0</v>
      </c>
      <c r="X458">
        <v>0</v>
      </c>
      <c r="Y458" s="9">
        <v>3.7117516629711758</v>
      </c>
      <c r="AA458" t="str">
        <f t="shared" si="29"/>
        <v>11</v>
      </c>
      <c r="AB458" t="str">
        <f t="shared" si="30"/>
        <v>20</v>
      </c>
      <c r="AC458">
        <f t="shared" si="31"/>
        <v>190</v>
      </c>
      <c r="AD458" t="b">
        <f t="shared" si="32"/>
        <v>1</v>
      </c>
    </row>
    <row r="459" spans="1:30" ht="15">
      <c r="A459" t="s">
        <v>649</v>
      </c>
      <c r="B459" t="s">
        <v>637</v>
      </c>
      <c r="C459" t="str">
        <f>VLOOKUP(A459,'[1]TBL-Rosters (16).csv'!$A$2:$E$2007,5,FALSE)</f>
        <v>RIV</v>
      </c>
      <c r="D459" s="10" t="s">
        <v>33</v>
      </c>
      <c r="E459" s="10" t="s">
        <v>1</v>
      </c>
      <c r="F459" s="10" t="s">
        <v>97</v>
      </c>
      <c r="G459" s="10">
        <v>-21</v>
      </c>
      <c r="H459" s="10" t="s">
        <v>35</v>
      </c>
      <c r="I459" s="10" t="s">
        <v>1</v>
      </c>
      <c r="J459">
        <v>28</v>
      </c>
      <c r="K459">
        <v>28</v>
      </c>
      <c r="L459" s="1">
        <v>141.33333333333331</v>
      </c>
      <c r="M459">
        <v>74</v>
      </c>
      <c r="N459">
        <v>159</v>
      </c>
      <c r="O459">
        <v>25</v>
      </c>
      <c r="P459">
        <v>55</v>
      </c>
      <c r="Q459">
        <v>5</v>
      </c>
      <c r="R459">
        <v>627</v>
      </c>
      <c r="S459">
        <v>0</v>
      </c>
      <c r="T459">
        <v>627</v>
      </c>
      <c r="U459" s="1">
        <v>0</v>
      </c>
      <c r="V459">
        <v>0</v>
      </c>
      <c r="W459">
        <v>0</v>
      </c>
      <c r="X459">
        <v>0</v>
      </c>
      <c r="Y459" s="9">
        <v>4.712264150943397</v>
      </c>
      <c r="AA459" t="str">
        <f t="shared" si="29"/>
        <v>4</v>
      </c>
      <c r="AB459" t="str">
        <f t="shared" si="30"/>
        <v>25</v>
      </c>
      <c r="AC459">
        <f t="shared" si="31"/>
        <v>160</v>
      </c>
      <c r="AD459" t="b">
        <f t="shared" si="32"/>
        <v>1</v>
      </c>
    </row>
    <row r="460" spans="1:30" ht="15">
      <c r="A460" t="s">
        <v>176</v>
      </c>
      <c r="C460" t="str">
        <f>VLOOKUP(A460,'[1]TBL-Rosters (16).csv'!$A$2:$E$2007,5,FALSE)</f>
        <v>RIV</v>
      </c>
      <c r="D460" s="10" t="s">
        <v>8</v>
      </c>
      <c r="E460" s="10" t="s">
        <v>1</v>
      </c>
      <c r="F460" s="10" t="s">
        <v>65</v>
      </c>
      <c r="G460" s="10">
        <v>-44</v>
      </c>
      <c r="H460" s="10" t="s">
        <v>66</v>
      </c>
      <c r="I460" s="10" t="s">
        <v>81</v>
      </c>
      <c r="J460">
        <v>28</v>
      </c>
      <c r="K460">
        <v>24</v>
      </c>
      <c r="L460" s="1">
        <v>139</v>
      </c>
      <c r="M460">
        <v>84</v>
      </c>
      <c r="N460">
        <v>139</v>
      </c>
      <c r="O460">
        <v>35</v>
      </c>
      <c r="P460">
        <v>36</v>
      </c>
      <c r="Q460">
        <v>0</v>
      </c>
      <c r="R460">
        <v>586</v>
      </c>
      <c r="S460">
        <v>586</v>
      </c>
      <c r="T460">
        <v>0</v>
      </c>
      <c r="U460" s="1">
        <v>9</v>
      </c>
      <c r="V460">
        <v>4</v>
      </c>
      <c r="W460">
        <v>6</v>
      </c>
      <c r="X460">
        <v>36</v>
      </c>
      <c r="Y460" s="9">
        <v>5.438848920863309</v>
      </c>
      <c r="AA460" t="str">
        <f t="shared" si="29"/>
        <v>6</v>
      </c>
      <c r="AB460" t="str">
        <f t="shared" si="30"/>
        <v>26/11*</v>
      </c>
      <c r="AC460">
        <f t="shared" si="31"/>
        <v>132</v>
      </c>
      <c r="AD460" t="b">
        <f t="shared" si="32"/>
        <v>1</v>
      </c>
    </row>
    <row r="461" spans="1:30" ht="15">
      <c r="A461" t="s">
        <v>260</v>
      </c>
      <c r="B461" t="s">
        <v>245</v>
      </c>
      <c r="C461" t="str">
        <f>VLOOKUP(A461,'[1]TBL-Rosters (16).csv'!$A$2:$E$2007,5,FALSE)</f>
        <v>RIV</v>
      </c>
      <c r="D461" s="10" t="s">
        <v>33</v>
      </c>
      <c r="E461" s="10" t="s">
        <v>1</v>
      </c>
      <c r="F461" s="10" t="s">
        <v>116</v>
      </c>
      <c r="G461" s="10">
        <v>-13</v>
      </c>
      <c r="H461" s="10" t="s">
        <v>19</v>
      </c>
      <c r="I461" s="10" t="s">
        <v>4</v>
      </c>
      <c r="J461">
        <v>36</v>
      </c>
      <c r="K461">
        <v>22</v>
      </c>
      <c r="L461" s="1">
        <v>114</v>
      </c>
      <c r="M461">
        <v>60</v>
      </c>
      <c r="N461">
        <v>136</v>
      </c>
      <c r="O461">
        <v>19</v>
      </c>
      <c r="P461">
        <v>36</v>
      </c>
      <c r="Q461">
        <v>2</v>
      </c>
      <c r="R461">
        <v>509</v>
      </c>
      <c r="S461">
        <v>509</v>
      </c>
      <c r="T461">
        <v>0</v>
      </c>
      <c r="U461" s="1">
        <v>14</v>
      </c>
      <c r="V461">
        <v>7</v>
      </c>
      <c r="W461">
        <v>17</v>
      </c>
      <c r="X461">
        <v>64</v>
      </c>
      <c r="Y461" s="9">
        <v>4.7368421052631575</v>
      </c>
      <c r="AA461" t="str">
        <f t="shared" si="29"/>
        <v>4</v>
      </c>
      <c r="AB461" t="str">
        <f t="shared" si="30"/>
        <v>22/7*</v>
      </c>
      <c r="AC461">
        <f t="shared" si="31"/>
        <v>108</v>
      </c>
      <c r="AD461" t="b">
        <f t="shared" si="32"/>
        <v>1</v>
      </c>
    </row>
    <row r="462" spans="1:30" ht="15">
      <c r="A462" t="s">
        <v>384</v>
      </c>
      <c r="B462" t="s">
        <v>371</v>
      </c>
      <c r="C462" t="str">
        <f>VLOOKUP(A462,'[1]TBL-Rosters (16).csv'!$A$2:$E$2007,5,FALSE)</f>
        <v>RIV</v>
      </c>
      <c r="D462" s="10" t="s">
        <v>16</v>
      </c>
      <c r="E462" s="10" t="s">
        <v>1</v>
      </c>
      <c r="F462" s="10">
        <v>-25</v>
      </c>
      <c r="G462" s="10" t="s">
        <v>51</v>
      </c>
      <c r="H462" s="10" t="s">
        <v>66</v>
      </c>
      <c r="I462" s="10" t="s">
        <v>1</v>
      </c>
      <c r="J462">
        <v>22</v>
      </c>
      <c r="K462">
        <v>22</v>
      </c>
      <c r="L462" s="1">
        <v>134.66666666666663</v>
      </c>
      <c r="M462">
        <v>47</v>
      </c>
      <c r="N462">
        <v>110</v>
      </c>
      <c r="O462">
        <v>12</v>
      </c>
      <c r="P462">
        <v>58</v>
      </c>
      <c r="Q462">
        <v>1</v>
      </c>
      <c r="R462">
        <v>572</v>
      </c>
      <c r="S462">
        <v>572</v>
      </c>
      <c r="T462">
        <v>0</v>
      </c>
      <c r="U462" s="1">
        <v>0</v>
      </c>
      <c r="V462">
        <v>0</v>
      </c>
      <c r="W462">
        <v>0</v>
      </c>
      <c r="X462">
        <v>0</v>
      </c>
      <c r="Y462" s="9">
        <v>3.141089108910892</v>
      </c>
      <c r="AA462" t="str">
        <f t="shared" si="29"/>
        <v>14</v>
      </c>
      <c r="AB462" t="str">
        <f t="shared" si="30"/>
        <v>26</v>
      </c>
      <c r="AC462">
        <f t="shared" si="31"/>
        <v>86</v>
      </c>
      <c r="AD462" t="b">
        <f t="shared" si="32"/>
        <v>1</v>
      </c>
    </row>
    <row r="463" spans="1:30" ht="15">
      <c r="A463" t="s">
        <v>165</v>
      </c>
      <c r="C463" t="str">
        <f>VLOOKUP(A463,'[1]TBL-Rosters (16).csv'!$A$2:$E$2007,5,FALSE)</f>
        <v>RIV</v>
      </c>
      <c r="D463" s="10" t="s">
        <v>27</v>
      </c>
      <c r="E463" s="10" t="s">
        <v>1</v>
      </c>
      <c r="F463" s="10">
        <v>-41</v>
      </c>
      <c r="G463" s="10">
        <v>-41</v>
      </c>
      <c r="H463" s="10" t="s">
        <v>12</v>
      </c>
      <c r="I463" s="10" t="s">
        <v>30</v>
      </c>
      <c r="J463">
        <v>25</v>
      </c>
      <c r="K463">
        <v>21</v>
      </c>
      <c r="L463" s="1">
        <v>94.33333333333331</v>
      </c>
      <c r="M463">
        <v>66</v>
      </c>
      <c r="N463">
        <v>91</v>
      </c>
      <c r="O463">
        <v>23</v>
      </c>
      <c r="P463">
        <v>49</v>
      </c>
      <c r="Q463">
        <v>2</v>
      </c>
      <c r="R463">
        <v>417</v>
      </c>
      <c r="S463">
        <v>0</v>
      </c>
      <c r="T463">
        <v>417</v>
      </c>
      <c r="U463" s="1">
        <v>5.333333333333332</v>
      </c>
      <c r="V463">
        <v>4</v>
      </c>
      <c r="W463">
        <v>3</v>
      </c>
      <c r="X463">
        <v>26</v>
      </c>
      <c r="Y463" s="9">
        <v>6.296819787985867</v>
      </c>
      <c r="AA463" t="str">
        <f t="shared" si="29"/>
        <v>5</v>
      </c>
      <c r="AB463" t="str">
        <f t="shared" si="30"/>
        <v>24/9*</v>
      </c>
      <c r="AC463">
        <f t="shared" si="31"/>
        <v>64</v>
      </c>
      <c r="AD463" t="b">
        <f t="shared" si="32"/>
        <v>1</v>
      </c>
    </row>
    <row r="464" spans="1:30" ht="15">
      <c r="A464" t="s">
        <v>314</v>
      </c>
      <c r="B464" t="s">
        <v>301</v>
      </c>
      <c r="C464" t="str">
        <f>VLOOKUP(A464,'[1]TBL-Rosters (16).csv'!$A$2:$E$2007,5,FALSE)</f>
        <v>RIV</v>
      </c>
      <c r="D464" s="10" t="s">
        <v>4</v>
      </c>
      <c r="E464" s="10" t="s">
        <v>45</v>
      </c>
      <c r="F464" s="10">
        <v>-55</v>
      </c>
      <c r="G464" s="10">
        <v>-13</v>
      </c>
      <c r="H464" s="10" t="s">
        <v>19</v>
      </c>
      <c r="I464" s="10" t="s">
        <v>38</v>
      </c>
      <c r="J464">
        <v>31</v>
      </c>
      <c r="K464">
        <v>11</v>
      </c>
      <c r="L464" s="1">
        <v>73</v>
      </c>
      <c r="M464">
        <v>37</v>
      </c>
      <c r="N464">
        <v>70</v>
      </c>
      <c r="O464">
        <v>12</v>
      </c>
      <c r="P464">
        <v>45</v>
      </c>
      <c r="Q464">
        <v>2</v>
      </c>
      <c r="R464">
        <v>335</v>
      </c>
      <c r="S464">
        <v>0</v>
      </c>
      <c r="T464">
        <v>335</v>
      </c>
      <c r="U464" s="1">
        <v>28</v>
      </c>
      <c r="V464">
        <v>11</v>
      </c>
      <c r="W464">
        <v>25</v>
      </c>
      <c r="X464">
        <v>124</v>
      </c>
      <c r="Y464" s="9">
        <v>4.561643835616438</v>
      </c>
      <c r="AA464" t="str">
        <f t="shared" si="29"/>
        <v>7/12*</v>
      </c>
      <c r="AB464" t="str">
        <f t="shared" si="30"/>
        <v>22/8*</v>
      </c>
      <c r="AC464">
        <f t="shared" si="31"/>
        <v>43</v>
      </c>
      <c r="AD464" t="b">
        <f t="shared" si="32"/>
        <v>1</v>
      </c>
    </row>
    <row r="465" spans="1:30" ht="15">
      <c r="A465" t="s">
        <v>208</v>
      </c>
      <c r="B465" t="s">
        <v>205</v>
      </c>
      <c r="C465" t="str">
        <f>VLOOKUP(A465,'[1]TBL-Rosters (16).csv'!$A$2:$E$2007,5,FALSE)</f>
        <v>RIV</v>
      </c>
      <c r="D465" s="10" t="s">
        <v>39</v>
      </c>
      <c r="E465" s="10" t="s">
        <v>1</v>
      </c>
      <c r="F465" s="10">
        <v>-23</v>
      </c>
      <c r="G465" s="10">
        <v>-34</v>
      </c>
      <c r="H465" s="10" t="s">
        <v>70</v>
      </c>
      <c r="I465" s="10" t="s">
        <v>8</v>
      </c>
      <c r="J465">
        <v>11</v>
      </c>
      <c r="K465">
        <v>10</v>
      </c>
      <c r="L465" s="1">
        <v>50</v>
      </c>
      <c r="M465">
        <v>25</v>
      </c>
      <c r="N465">
        <v>43</v>
      </c>
      <c r="O465">
        <v>11</v>
      </c>
      <c r="P465">
        <v>22</v>
      </c>
      <c r="Q465">
        <v>1</v>
      </c>
      <c r="R465">
        <v>216</v>
      </c>
      <c r="S465">
        <v>0</v>
      </c>
      <c r="T465">
        <v>216</v>
      </c>
      <c r="U465" s="1">
        <v>1</v>
      </c>
      <c r="V465">
        <v>0</v>
      </c>
      <c r="W465">
        <v>0</v>
      </c>
      <c r="X465">
        <v>4</v>
      </c>
      <c r="Y465" s="9">
        <v>4.5</v>
      </c>
      <c r="AA465" t="str">
        <f t="shared" si="29"/>
        <v>10</v>
      </c>
      <c r="AB465" t="str">
        <f t="shared" si="30"/>
        <v>23/6*</v>
      </c>
      <c r="AC465">
        <f t="shared" si="31"/>
        <v>32</v>
      </c>
      <c r="AD465" t="b">
        <f t="shared" si="32"/>
        <v>1</v>
      </c>
    </row>
    <row r="466" spans="1:30" ht="15">
      <c r="A466" t="s">
        <v>298</v>
      </c>
      <c r="B466" t="s">
        <v>283</v>
      </c>
      <c r="C466" t="str">
        <f>VLOOKUP(A466,'[1]TBL-Rosters (16).csv'!$A$2:$E$2007,5,FALSE)</f>
        <v>RIV</v>
      </c>
      <c r="D466" s="10" t="s">
        <v>16</v>
      </c>
      <c r="E466" s="10" t="s">
        <v>1</v>
      </c>
      <c r="F466" s="10" t="s">
        <v>88</v>
      </c>
      <c r="G466" s="10">
        <v>-24</v>
      </c>
      <c r="H466" s="10" t="s">
        <v>156</v>
      </c>
      <c r="I466" s="10" t="s">
        <v>30</v>
      </c>
      <c r="J466">
        <v>20</v>
      </c>
      <c r="K466">
        <v>9</v>
      </c>
      <c r="L466" s="1">
        <v>57.66666666666668</v>
      </c>
      <c r="M466">
        <v>22</v>
      </c>
      <c r="N466">
        <v>42</v>
      </c>
      <c r="O466">
        <v>10</v>
      </c>
      <c r="P466">
        <v>13</v>
      </c>
      <c r="Q466">
        <v>0</v>
      </c>
      <c r="R466">
        <v>222</v>
      </c>
      <c r="S466">
        <v>222</v>
      </c>
      <c r="T466">
        <v>0</v>
      </c>
      <c r="U466" s="1">
        <v>20.33333333333334</v>
      </c>
      <c r="V466">
        <v>5</v>
      </c>
      <c r="W466">
        <v>10</v>
      </c>
      <c r="X466">
        <v>73</v>
      </c>
      <c r="Y466" s="9">
        <v>3.433526011560693</v>
      </c>
      <c r="AA466" t="str">
        <f t="shared" si="29"/>
        <v>14</v>
      </c>
      <c r="AB466" t="str">
        <f t="shared" si="30"/>
        <v>17/9*</v>
      </c>
      <c r="AC466">
        <f t="shared" si="31"/>
        <v>22</v>
      </c>
      <c r="AD466" t="b">
        <f t="shared" si="32"/>
        <v>1</v>
      </c>
    </row>
    <row r="467" spans="1:30" ht="15">
      <c r="A467" t="s">
        <v>630</v>
      </c>
      <c r="B467" t="s">
        <v>619</v>
      </c>
      <c r="C467" t="str">
        <f>VLOOKUP(A467,'[1]TBL-Rosters (16).csv'!$A$2:$E$2007,5,FALSE)</f>
        <v>RIV</v>
      </c>
      <c r="D467" s="10" t="s">
        <v>56</v>
      </c>
      <c r="E467" s="10" t="s">
        <v>1</v>
      </c>
      <c r="F467" s="10">
        <v>-22</v>
      </c>
      <c r="G467" s="10" t="s">
        <v>103</v>
      </c>
      <c r="H467" s="10" t="s">
        <v>120</v>
      </c>
      <c r="I467" s="10" t="s">
        <v>16</v>
      </c>
      <c r="J467">
        <v>9</v>
      </c>
      <c r="K467">
        <v>7</v>
      </c>
      <c r="L467" s="1">
        <v>35.333333333333336</v>
      </c>
      <c r="M467">
        <v>12</v>
      </c>
      <c r="N467">
        <v>32</v>
      </c>
      <c r="O467">
        <v>2</v>
      </c>
      <c r="P467">
        <v>15</v>
      </c>
      <c r="Q467">
        <v>0</v>
      </c>
      <c r="R467">
        <v>156</v>
      </c>
      <c r="S467">
        <v>0</v>
      </c>
      <c r="T467">
        <v>156</v>
      </c>
      <c r="U467" s="1">
        <v>5</v>
      </c>
      <c r="V467">
        <v>1</v>
      </c>
      <c r="W467">
        <v>4</v>
      </c>
      <c r="X467">
        <v>23</v>
      </c>
      <c r="Y467" s="9">
        <v>3.0566037735849054</v>
      </c>
      <c r="AA467" t="str">
        <f t="shared" si="29"/>
        <v>12</v>
      </c>
      <c r="AB467" t="str">
        <f t="shared" si="30"/>
        <v>19/14*</v>
      </c>
      <c r="AC467">
        <f t="shared" si="31"/>
        <v>13</v>
      </c>
      <c r="AD467" t="b">
        <f t="shared" si="32"/>
        <v>1</v>
      </c>
    </row>
    <row r="468" spans="1:30" ht="15">
      <c r="A468" t="s">
        <v>32</v>
      </c>
      <c r="C468" t="str">
        <f>VLOOKUP(A468,'[1]TBL-Rosters (16).csv'!$A$2:$E$2007,5,FALSE)</f>
        <v>RIV</v>
      </c>
      <c r="D468" s="10" t="s">
        <v>33</v>
      </c>
      <c r="E468" s="10" t="s">
        <v>1</v>
      </c>
      <c r="F468" s="10">
        <v>-33</v>
      </c>
      <c r="G468" s="10" t="s">
        <v>34</v>
      </c>
      <c r="H468" s="10" t="s">
        <v>35</v>
      </c>
      <c r="I468" s="10" t="s">
        <v>1</v>
      </c>
      <c r="J468">
        <v>2</v>
      </c>
      <c r="K468">
        <v>2</v>
      </c>
      <c r="L468" s="1">
        <v>8.333333333333332</v>
      </c>
      <c r="M468">
        <v>6</v>
      </c>
      <c r="N468">
        <v>8</v>
      </c>
      <c r="O468">
        <v>1</v>
      </c>
      <c r="P468">
        <v>4</v>
      </c>
      <c r="Q468">
        <v>0</v>
      </c>
      <c r="R468">
        <v>38</v>
      </c>
      <c r="S468">
        <v>38</v>
      </c>
      <c r="T468">
        <v>0</v>
      </c>
      <c r="U468" s="1">
        <v>0</v>
      </c>
      <c r="V468">
        <v>0</v>
      </c>
      <c r="W468">
        <v>0</v>
      </c>
      <c r="X468">
        <v>0</v>
      </c>
      <c r="Y468" s="9">
        <v>6.480000000000001</v>
      </c>
      <c r="AA468" t="str">
        <f t="shared" si="29"/>
        <v>4</v>
      </c>
      <c r="AB468" t="str">
        <f t="shared" si="30"/>
        <v>25</v>
      </c>
      <c r="AC468">
        <f t="shared" si="31"/>
        <v>6</v>
      </c>
      <c r="AD468" t="b">
        <f t="shared" si="32"/>
        <v>1</v>
      </c>
    </row>
    <row r="469" spans="1:30" ht="15">
      <c r="A469" t="s">
        <v>164</v>
      </c>
      <c r="C469" t="str">
        <f>VLOOKUP(A469,'[1]TBL-Rosters (16).csv'!$A$2:$E$2007,5,FALSE)</f>
        <v>RIV</v>
      </c>
      <c r="D469" s="10" t="s">
        <v>33</v>
      </c>
      <c r="E469" s="10" t="s">
        <v>1</v>
      </c>
      <c r="F469" s="10">
        <v>-24</v>
      </c>
      <c r="G469" s="10">
        <v>-62</v>
      </c>
      <c r="H469" s="10" t="s">
        <v>39</v>
      </c>
      <c r="I469" s="10" t="s">
        <v>1</v>
      </c>
      <c r="J469">
        <v>2</v>
      </c>
      <c r="K469">
        <v>2</v>
      </c>
      <c r="L469" s="1">
        <v>4.666666666666667</v>
      </c>
      <c r="M469">
        <v>2</v>
      </c>
      <c r="N469">
        <v>5</v>
      </c>
      <c r="O469">
        <v>2</v>
      </c>
      <c r="P469">
        <v>2</v>
      </c>
      <c r="Q469">
        <v>0</v>
      </c>
      <c r="R469">
        <v>20</v>
      </c>
      <c r="S469">
        <v>0</v>
      </c>
      <c r="T469">
        <v>20</v>
      </c>
      <c r="U469" s="1">
        <v>0</v>
      </c>
      <c r="V469">
        <v>0</v>
      </c>
      <c r="W469">
        <v>0</v>
      </c>
      <c r="X469">
        <v>0</v>
      </c>
      <c r="Y469" s="9">
        <v>3.8571428571428568</v>
      </c>
      <c r="AA469" t="str">
        <f t="shared" si="29"/>
        <v>4</v>
      </c>
      <c r="AB469" t="str">
        <f t="shared" si="30"/>
        <v>10</v>
      </c>
      <c r="AC469">
        <f t="shared" si="31"/>
        <v>4</v>
      </c>
      <c r="AD469" t="b">
        <f t="shared" si="32"/>
        <v>1</v>
      </c>
    </row>
    <row r="470" spans="1:30" ht="15">
      <c r="A470" t="s">
        <v>450</v>
      </c>
      <c r="B470" t="s">
        <v>444</v>
      </c>
      <c r="C470" t="str">
        <f>VLOOKUP(A470,'[1]TBL-Rosters (16).csv'!$A$2:$E$2007,5,FALSE)</f>
        <v>RIV</v>
      </c>
      <c r="D470" s="10" t="s">
        <v>1</v>
      </c>
      <c r="E470" s="10" t="s">
        <v>85</v>
      </c>
      <c r="F470" s="10" t="s">
        <v>22</v>
      </c>
      <c r="G470" s="10">
        <v>-23</v>
      </c>
      <c r="H470" s="10" t="s">
        <v>33</v>
      </c>
      <c r="I470" s="10" t="s">
        <v>8</v>
      </c>
      <c r="J470">
        <v>70</v>
      </c>
      <c r="K470">
        <v>1</v>
      </c>
      <c r="L470" s="1">
        <v>61.333333333333336</v>
      </c>
      <c r="M470">
        <v>26</v>
      </c>
      <c r="N470">
        <v>55</v>
      </c>
      <c r="O470">
        <v>11</v>
      </c>
      <c r="P470">
        <v>24</v>
      </c>
      <c r="Q470">
        <v>6</v>
      </c>
      <c r="R470">
        <v>260</v>
      </c>
      <c r="S470">
        <v>0</v>
      </c>
      <c r="T470">
        <v>260</v>
      </c>
      <c r="U470" s="1">
        <v>60.333333333333336</v>
      </c>
      <c r="V470">
        <v>25</v>
      </c>
      <c r="W470">
        <v>54</v>
      </c>
      <c r="X470">
        <v>256</v>
      </c>
      <c r="Y470" s="9">
        <v>3.8152173913043477</v>
      </c>
      <c r="AA470" t="str">
        <f t="shared" si="29"/>
        <v>10*</v>
      </c>
      <c r="AB470" t="str">
        <f t="shared" si="30"/>
        <v>4/6*</v>
      </c>
      <c r="AC470">
        <f t="shared" si="31"/>
        <v>2</v>
      </c>
      <c r="AD470" t="b">
        <f t="shared" si="32"/>
        <v>1</v>
      </c>
    </row>
    <row r="471" spans="1:30" ht="15">
      <c r="A471" t="s">
        <v>718</v>
      </c>
      <c r="B471" t="s">
        <v>705</v>
      </c>
      <c r="C471" t="str">
        <f>VLOOKUP(A471,'[1]TBL-Rosters (16).csv'!$A$2:$E$2007,5,FALSE)</f>
        <v>RIV</v>
      </c>
      <c r="D471" s="10" t="s">
        <v>1</v>
      </c>
      <c r="E471" s="10" t="s">
        <v>90</v>
      </c>
      <c r="F471" s="10">
        <v>-21</v>
      </c>
      <c r="G471" s="10">
        <v>-21</v>
      </c>
      <c r="H471" s="10" t="s">
        <v>39</v>
      </c>
      <c r="I471" s="10" t="s">
        <v>4</v>
      </c>
      <c r="J471">
        <v>49</v>
      </c>
      <c r="K471">
        <v>1</v>
      </c>
      <c r="L471" s="1">
        <v>57.333333333333336</v>
      </c>
      <c r="M471">
        <v>34</v>
      </c>
      <c r="N471">
        <v>57</v>
      </c>
      <c r="O471">
        <v>10</v>
      </c>
      <c r="P471">
        <v>28</v>
      </c>
      <c r="Q471">
        <v>5</v>
      </c>
      <c r="R471">
        <v>248</v>
      </c>
      <c r="S471">
        <v>0</v>
      </c>
      <c r="T471">
        <v>248</v>
      </c>
      <c r="U471" s="1">
        <v>55.333333333333336</v>
      </c>
      <c r="V471">
        <v>34</v>
      </c>
      <c r="W471">
        <v>57</v>
      </c>
      <c r="X471">
        <v>242</v>
      </c>
      <c r="Y471" s="9">
        <v>5.337209302325581</v>
      </c>
      <c r="AA471" t="str">
        <f t="shared" si="29"/>
        <v>6*</v>
      </c>
      <c r="AB471" t="str">
        <f t="shared" si="30"/>
        <v>10/7*</v>
      </c>
      <c r="AC471">
        <f t="shared" si="31"/>
        <v>1</v>
      </c>
      <c r="AD471" t="b">
        <f t="shared" si="32"/>
        <v>1</v>
      </c>
    </row>
    <row r="472" spans="1:30" ht="15">
      <c r="A472" t="s">
        <v>161</v>
      </c>
      <c r="C472" t="str">
        <f>VLOOKUP(A472,'[1]TBL-Rosters (16).csv'!$A$2:$E$2007,5,FALSE)</f>
        <v>RIV</v>
      </c>
      <c r="D472" s="10" t="s">
        <v>1</v>
      </c>
      <c r="E472" s="10" t="s">
        <v>2</v>
      </c>
      <c r="F472" s="10" t="s">
        <v>3</v>
      </c>
      <c r="G472" s="10">
        <v>-62</v>
      </c>
      <c r="H472" s="10" t="s">
        <v>1</v>
      </c>
      <c r="I472" s="10" t="s">
        <v>27</v>
      </c>
      <c r="J472">
        <v>2</v>
      </c>
      <c r="K472">
        <v>0</v>
      </c>
      <c r="L472" s="1">
        <v>1.3333333333333337</v>
      </c>
      <c r="M472">
        <v>1</v>
      </c>
      <c r="N472">
        <v>1</v>
      </c>
      <c r="O472">
        <v>1</v>
      </c>
      <c r="P472">
        <v>0</v>
      </c>
      <c r="Q472">
        <v>0</v>
      </c>
      <c r="R472">
        <v>5</v>
      </c>
      <c r="S472">
        <v>0</v>
      </c>
      <c r="T472">
        <v>5</v>
      </c>
      <c r="U472" s="1">
        <v>1.3333333333333337</v>
      </c>
      <c r="V472">
        <v>1</v>
      </c>
      <c r="W472">
        <v>1</v>
      </c>
      <c r="X472">
        <v>5</v>
      </c>
      <c r="Y472" s="9">
        <v>6.749999999999998</v>
      </c>
      <c r="AA472" t="str">
        <f t="shared" si="29"/>
        <v>1*</v>
      </c>
      <c r="AB472" t="str">
        <f t="shared" si="30"/>
        <v>5*</v>
      </c>
      <c r="AC472">
        <f t="shared" si="31"/>
        <v>0</v>
      </c>
      <c r="AD472" t="b">
        <f t="shared" si="32"/>
        <v>1</v>
      </c>
    </row>
    <row r="473" spans="1:30" ht="15">
      <c r="A473" t="s">
        <v>359</v>
      </c>
      <c r="B473" t="s">
        <v>353</v>
      </c>
      <c r="C473" t="str">
        <f>VLOOKUP(A473,'[1]TBL-Rosters (16).csv'!$A$2:$E$2007,5,FALSE)</f>
        <v>RIV</v>
      </c>
      <c r="D473" s="10" t="s">
        <v>1</v>
      </c>
      <c r="E473" s="10" t="s">
        <v>124</v>
      </c>
      <c r="F473" s="10">
        <v>-62</v>
      </c>
      <c r="G473" s="10" t="s">
        <v>3</v>
      </c>
      <c r="H473" s="10" t="s">
        <v>1</v>
      </c>
      <c r="I473" s="10" t="s">
        <v>8</v>
      </c>
      <c r="J473">
        <v>3</v>
      </c>
      <c r="K473">
        <v>0</v>
      </c>
      <c r="L473" s="1">
        <v>2.6666666666666674</v>
      </c>
      <c r="M473">
        <v>0</v>
      </c>
      <c r="N473">
        <v>0</v>
      </c>
      <c r="O473">
        <v>0</v>
      </c>
      <c r="P473">
        <v>3</v>
      </c>
      <c r="Q473">
        <v>0</v>
      </c>
      <c r="R473">
        <v>11</v>
      </c>
      <c r="S473">
        <v>11</v>
      </c>
      <c r="T473">
        <v>0</v>
      </c>
      <c r="U473" s="1">
        <v>2.6666666666666674</v>
      </c>
      <c r="V473">
        <v>0</v>
      </c>
      <c r="W473">
        <v>0</v>
      </c>
      <c r="X473">
        <v>11</v>
      </c>
      <c r="Y473" s="9">
        <v>0</v>
      </c>
      <c r="AA473" t="str">
        <f t="shared" si="29"/>
        <v>2*</v>
      </c>
      <c r="AB473" t="str">
        <f t="shared" si="30"/>
        <v>6*</v>
      </c>
      <c r="AC473">
        <f t="shared" si="31"/>
        <v>0</v>
      </c>
      <c r="AD473" t="b">
        <f t="shared" si="32"/>
        <v>1</v>
      </c>
    </row>
    <row r="474" spans="1:30" ht="15">
      <c r="A474" t="s">
        <v>416</v>
      </c>
      <c r="B474" t="s">
        <v>407</v>
      </c>
      <c r="C474" t="str">
        <f>VLOOKUP(A474,'[1]TBL-Rosters (16).csv'!$A$2:$E$2007,5,FALSE)</f>
        <v>RIV</v>
      </c>
      <c r="D474" s="10" t="s">
        <v>1</v>
      </c>
      <c r="E474" s="10" t="s">
        <v>45</v>
      </c>
      <c r="F474" s="10">
        <v>-45</v>
      </c>
      <c r="G474" s="10" t="s">
        <v>417</v>
      </c>
      <c r="H474" s="10" t="s">
        <v>1</v>
      </c>
      <c r="I474" s="10" t="s">
        <v>8</v>
      </c>
      <c r="J474">
        <v>74</v>
      </c>
      <c r="K474">
        <v>0</v>
      </c>
      <c r="L474" s="1">
        <v>68.33333333333331</v>
      </c>
      <c r="M474">
        <v>26</v>
      </c>
      <c r="N474">
        <v>61</v>
      </c>
      <c r="O474">
        <v>2</v>
      </c>
      <c r="P474">
        <v>41</v>
      </c>
      <c r="Q474">
        <v>5</v>
      </c>
      <c r="R474">
        <v>308</v>
      </c>
      <c r="S474">
        <v>308</v>
      </c>
      <c r="T474">
        <v>0</v>
      </c>
      <c r="U474" s="1">
        <v>68.33333333333331</v>
      </c>
      <c r="V474">
        <v>26</v>
      </c>
      <c r="W474">
        <v>61</v>
      </c>
      <c r="X474">
        <v>308</v>
      </c>
      <c r="Y474" s="9">
        <v>3.42439024390244</v>
      </c>
      <c r="AA474" t="str">
        <f t="shared" si="29"/>
        <v>12*</v>
      </c>
      <c r="AB474" t="str">
        <f t="shared" si="30"/>
        <v>6*</v>
      </c>
      <c r="AC474">
        <f t="shared" si="31"/>
        <v>0</v>
      </c>
      <c r="AD474" t="b">
        <f t="shared" si="32"/>
        <v>1</v>
      </c>
    </row>
    <row r="475" spans="1:30" ht="15">
      <c r="A475" t="s">
        <v>307</v>
      </c>
      <c r="B475" t="s">
        <v>301</v>
      </c>
      <c r="C475" t="str">
        <f>VLOOKUP(A475,'[1]TBL-Rosters (16).csv'!$A$2:$E$2007,5,FALSE)</f>
        <v>RIV</v>
      </c>
      <c r="D475" s="10" t="s">
        <v>1</v>
      </c>
      <c r="E475" s="10" t="s">
        <v>6</v>
      </c>
      <c r="F475" s="10">
        <v>-44</v>
      </c>
      <c r="G475" s="10">
        <v>-23</v>
      </c>
      <c r="H475" s="10" t="s">
        <v>1</v>
      </c>
      <c r="I475" s="10" t="s">
        <v>27</v>
      </c>
      <c r="J475">
        <v>63</v>
      </c>
      <c r="K475">
        <v>0</v>
      </c>
      <c r="L475" s="1">
        <v>47.66666666666668</v>
      </c>
      <c r="M475">
        <v>32</v>
      </c>
      <c r="N475">
        <v>46</v>
      </c>
      <c r="O475">
        <v>9</v>
      </c>
      <c r="P475">
        <v>29</v>
      </c>
      <c r="Q475">
        <v>4</v>
      </c>
      <c r="R475">
        <v>215</v>
      </c>
      <c r="S475">
        <v>0</v>
      </c>
      <c r="T475">
        <v>215</v>
      </c>
      <c r="U475" s="1">
        <v>47.66666666666668</v>
      </c>
      <c r="V475">
        <v>32</v>
      </c>
      <c r="W475">
        <v>46</v>
      </c>
      <c r="X475">
        <v>215</v>
      </c>
      <c r="Y475" s="9">
        <v>6.041958041958041</v>
      </c>
      <c r="AA475" t="str">
        <f t="shared" si="29"/>
        <v>5*</v>
      </c>
      <c r="AB475" t="str">
        <f t="shared" si="30"/>
        <v>5*</v>
      </c>
      <c r="AC475">
        <f t="shared" si="31"/>
        <v>0</v>
      </c>
      <c r="AD475" t="b">
        <f t="shared" si="32"/>
        <v>1</v>
      </c>
    </row>
    <row r="476" spans="1:30" ht="15">
      <c r="A476" t="s">
        <v>162</v>
      </c>
      <c r="C476" t="str">
        <f>VLOOKUP(A476,'[1]TBL-Rosters (16).csv'!$A$2:$E$2007,5,FALSE)</f>
        <v>RIV</v>
      </c>
      <c r="D476" s="10" t="s">
        <v>1</v>
      </c>
      <c r="E476" s="10" t="s">
        <v>2</v>
      </c>
      <c r="F476" s="10">
        <v>-62</v>
      </c>
      <c r="G476" s="10">
        <v>-62</v>
      </c>
      <c r="H476" s="10" t="s">
        <v>1</v>
      </c>
      <c r="I476" s="10" t="s">
        <v>8</v>
      </c>
      <c r="J476">
        <v>5</v>
      </c>
      <c r="K476">
        <v>0</v>
      </c>
      <c r="L476" s="1">
        <v>3.3333333333333335</v>
      </c>
      <c r="M476">
        <v>5</v>
      </c>
      <c r="N476">
        <v>5</v>
      </c>
      <c r="O476">
        <v>2</v>
      </c>
      <c r="P476">
        <v>4</v>
      </c>
      <c r="Q476">
        <v>0</v>
      </c>
      <c r="R476">
        <v>19</v>
      </c>
      <c r="S476">
        <v>19</v>
      </c>
      <c r="T476">
        <v>0</v>
      </c>
      <c r="U476" s="1">
        <v>3.3333333333333335</v>
      </c>
      <c r="V476">
        <v>5</v>
      </c>
      <c r="W476">
        <v>5</v>
      </c>
      <c r="X476">
        <v>19</v>
      </c>
      <c r="Y476" s="9">
        <v>13.5</v>
      </c>
      <c r="AA476" t="str">
        <f t="shared" si="29"/>
        <v>1*</v>
      </c>
      <c r="AB476" t="str">
        <f t="shared" si="30"/>
        <v>6*</v>
      </c>
      <c r="AC476">
        <f t="shared" si="31"/>
        <v>0</v>
      </c>
      <c r="AD476" t="b">
        <f t="shared" si="32"/>
        <v>1</v>
      </c>
    </row>
    <row r="477" spans="1:30" ht="15">
      <c r="A477" t="s">
        <v>350</v>
      </c>
      <c r="B477" t="s">
        <v>41</v>
      </c>
      <c r="C477" t="str">
        <f>VLOOKUP(A477,'[1]TBL-Rosters (16).csv'!$A$2:$E$2007,5,FALSE)</f>
        <v>RIV</v>
      </c>
      <c r="D477" s="10" t="s">
        <v>1</v>
      </c>
      <c r="E477" s="10" t="s">
        <v>95</v>
      </c>
      <c r="F477" s="10">
        <v>-11</v>
      </c>
      <c r="G477" s="10">
        <v>-21</v>
      </c>
      <c r="H477" s="10" t="s">
        <v>1</v>
      </c>
      <c r="I477" s="10" t="s">
        <v>8</v>
      </c>
      <c r="J477">
        <v>70</v>
      </c>
      <c r="K477">
        <v>0</v>
      </c>
      <c r="L477" s="1">
        <v>70.33333333333331</v>
      </c>
      <c r="M477">
        <v>37</v>
      </c>
      <c r="N477">
        <v>59</v>
      </c>
      <c r="O477">
        <v>12</v>
      </c>
      <c r="P477">
        <v>26</v>
      </c>
      <c r="Q477">
        <v>1</v>
      </c>
      <c r="R477">
        <v>295</v>
      </c>
      <c r="S477">
        <v>0</v>
      </c>
      <c r="T477">
        <v>295</v>
      </c>
      <c r="U477" s="1">
        <v>70.33333333333331</v>
      </c>
      <c r="V477">
        <v>37</v>
      </c>
      <c r="W477">
        <v>59</v>
      </c>
      <c r="X477">
        <v>295</v>
      </c>
      <c r="Y477" s="9">
        <v>4.734597156398106</v>
      </c>
      <c r="AA477" t="str">
        <f t="shared" si="29"/>
        <v>9*</v>
      </c>
      <c r="AB477" t="str">
        <f t="shared" si="30"/>
        <v>6*</v>
      </c>
      <c r="AC477">
        <f t="shared" si="31"/>
        <v>0</v>
      </c>
      <c r="AD477" t="b">
        <f t="shared" si="32"/>
        <v>1</v>
      </c>
    </row>
    <row r="478" spans="1:30" ht="15">
      <c r="A478" t="s">
        <v>163</v>
      </c>
      <c r="C478" t="str">
        <f>VLOOKUP(A478,'[1]TBL-Rosters (16).csv'!$A$2:$E$2007,5,FALSE)</f>
        <v>RIV</v>
      </c>
      <c r="D478" s="10" t="s">
        <v>1</v>
      </c>
      <c r="E478" s="10" t="s">
        <v>106</v>
      </c>
      <c r="F478" s="10" t="s">
        <v>87</v>
      </c>
      <c r="G478" s="10" t="s">
        <v>116</v>
      </c>
      <c r="H478" s="10" t="s">
        <v>1</v>
      </c>
      <c r="I478" s="10" t="s">
        <v>39</v>
      </c>
      <c r="J478">
        <v>14</v>
      </c>
      <c r="K478">
        <v>0</v>
      </c>
      <c r="L478" s="1">
        <v>27.33333333333334</v>
      </c>
      <c r="M478">
        <v>14</v>
      </c>
      <c r="N478">
        <v>26</v>
      </c>
      <c r="O478">
        <v>3</v>
      </c>
      <c r="P478">
        <v>7</v>
      </c>
      <c r="Q478">
        <v>1</v>
      </c>
      <c r="R478">
        <v>112</v>
      </c>
      <c r="S478">
        <v>112</v>
      </c>
      <c r="T478">
        <v>0</v>
      </c>
      <c r="U478" s="1">
        <v>27.33333333333334</v>
      </c>
      <c r="V478">
        <v>14</v>
      </c>
      <c r="W478">
        <v>26</v>
      </c>
      <c r="X478">
        <v>112</v>
      </c>
      <c r="Y478" s="9">
        <v>4.609756097560974</v>
      </c>
      <c r="AA478" t="str">
        <f t="shared" si="29"/>
        <v>7*</v>
      </c>
      <c r="AB478" t="str">
        <f t="shared" si="30"/>
        <v>10*</v>
      </c>
      <c r="AC478">
        <f t="shared" si="31"/>
        <v>0</v>
      </c>
      <c r="AD478" t="b">
        <f t="shared" si="32"/>
        <v>1</v>
      </c>
    </row>
    <row r="479" spans="1:30" ht="15">
      <c r="A479" t="s">
        <v>651</v>
      </c>
      <c r="B479" t="s">
        <v>637</v>
      </c>
      <c r="C479" t="str">
        <f>VLOOKUP(A479,'[1]TBL-Rosters (16).csv'!$A$2:$E$2007,5,FALSE)</f>
        <v>RIV</v>
      </c>
      <c r="D479" s="10" t="s">
        <v>1</v>
      </c>
      <c r="E479" s="10" t="s">
        <v>115</v>
      </c>
      <c r="F479" s="10">
        <v>-15</v>
      </c>
      <c r="G479" s="10" t="s">
        <v>97</v>
      </c>
      <c r="H479" s="10" t="s">
        <v>1</v>
      </c>
      <c r="I479" s="10" t="s">
        <v>8</v>
      </c>
      <c r="J479">
        <v>40</v>
      </c>
      <c r="K479">
        <v>0</v>
      </c>
      <c r="L479" s="1">
        <v>36</v>
      </c>
      <c r="M479">
        <v>19</v>
      </c>
      <c r="N479">
        <v>41</v>
      </c>
      <c r="O479">
        <v>5</v>
      </c>
      <c r="P479">
        <v>16</v>
      </c>
      <c r="Q479">
        <v>1</v>
      </c>
      <c r="R479">
        <v>164</v>
      </c>
      <c r="S479">
        <v>0</v>
      </c>
      <c r="T479">
        <v>164</v>
      </c>
      <c r="U479" s="1">
        <v>36</v>
      </c>
      <c r="V479">
        <v>19</v>
      </c>
      <c r="W479">
        <v>41</v>
      </c>
      <c r="X479">
        <v>164</v>
      </c>
      <c r="Y479" s="9">
        <v>4.75</v>
      </c>
      <c r="AA479" t="str">
        <f t="shared" si="29"/>
        <v>4*</v>
      </c>
      <c r="AB479" t="str">
        <f t="shared" si="30"/>
        <v>6*</v>
      </c>
      <c r="AC479">
        <f t="shared" si="31"/>
        <v>0</v>
      </c>
      <c r="AD479" t="b">
        <f t="shared" si="32"/>
        <v>1</v>
      </c>
    </row>
    <row r="480" spans="1:30" ht="15">
      <c r="A480" t="s">
        <v>324</v>
      </c>
      <c r="B480" t="s">
        <v>319</v>
      </c>
      <c r="C480" t="str">
        <f>VLOOKUP(A480,'[1]TBL-Rosters (16).csv'!$A$2:$E$2007,5,FALSE)</f>
        <v>RIV</v>
      </c>
      <c r="D480" s="10" t="s">
        <v>1</v>
      </c>
      <c r="E480" s="10" t="s">
        <v>75</v>
      </c>
      <c r="F480" s="10" t="s">
        <v>169</v>
      </c>
      <c r="G480" s="10" t="s">
        <v>116</v>
      </c>
      <c r="H480" s="10" t="s">
        <v>1</v>
      </c>
      <c r="I480" s="10" t="s">
        <v>8</v>
      </c>
      <c r="J480">
        <v>47</v>
      </c>
      <c r="K480">
        <v>0</v>
      </c>
      <c r="L480" s="1">
        <v>43.66666666666668</v>
      </c>
      <c r="M480">
        <v>15</v>
      </c>
      <c r="N480">
        <v>43</v>
      </c>
      <c r="O480">
        <v>5</v>
      </c>
      <c r="P480">
        <v>14</v>
      </c>
      <c r="Q480">
        <v>0</v>
      </c>
      <c r="R480">
        <v>185</v>
      </c>
      <c r="S480">
        <v>185</v>
      </c>
      <c r="T480">
        <v>0</v>
      </c>
      <c r="U480" s="1">
        <v>43.66666666666668</v>
      </c>
      <c r="V480">
        <v>15</v>
      </c>
      <c r="W480">
        <v>43</v>
      </c>
      <c r="X480">
        <v>185</v>
      </c>
      <c r="Y480" s="9">
        <v>3.0916030534351138</v>
      </c>
      <c r="AA480" t="str">
        <f t="shared" si="29"/>
        <v>11*</v>
      </c>
      <c r="AB480" t="str">
        <f t="shared" si="30"/>
        <v>6*</v>
      </c>
      <c r="AC480">
        <f t="shared" si="31"/>
        <v>0</v>
      </c>
      <c r="AD480" t="b">
        <f t="shared" si="32"/>
        <v>1</v>
      </c>
    </row>
    <row r="481" spans="1:30" ht="15">
      <c r="A481" t="s">
        <v>717</v>
      </c>
      <c r="B481" t="s">
        <v>705</v>
      </c>
      <c r="C481" t="str">
        <f>VLOOKUP(A481,'[1]TBL-Rosters (16).csv'!$A$2:$E$2007,5,FALSE)</f>
        <v>RIV</v>
      </c>
      <c r="D481" s="10" t="s">
        <v>1</v>
      </c>
      <c r="E481" s="10" t="s">
        <v>124</v>
      </c>
      <c r="F481" s="10">
        <v>-62</v>
      </c>
      <c r="G481" s="10">
        <v>-16</v>
      </c>
      <c r="H481" s="10" t="s">
        <v>1</v>
      </c>
      <c r="I481" s="10" t="s">
        <v>8</v>
      </c>
      <c r="J481">
        <v>38</v>
      </c>
      <c r="K481">
        <v>0</v>
      </c>
      <c r="L481" s="1">
        <v>31.666666666666664</v>
      </c>
      <c r="M481">
        <v>26</v>
      </c>
      <c r="N481">
        <v>29</v>
      </c>
      <c r="O481">
        <v>6</v>
      </c>
      <c r="P481">
        <v>25</v>
      </c>
      <c r="Q481">
        <v>1</v>
      </c>
      <c r="R481">
        <v>151</v>
      </c>
      <c r="S481">
        <v>0</v>
      </c>
      <c r="T481">
        <v>151</v>
      </c>
      <c r="U481" s="1">
        <v>31.666666666666664</v>
      </c>
      <c r="V481">
        <v>26</v>
      </c>
      <c r="W481">
        <v>29</v>
      </c>
      <c r="X481">
        <v>151</v>
      </c>
      <c r="Y481" s="9">
        <v>7.389473684210527</v>
      </c>
      <c r="AA481" t="str">
        <f t="shared" si="29"/>
        <v>2*</v>
      </c>
      <c r="AB481" t="str">
        <f t="shared" si="30"/>
        <v>6*</v>
      </c>
      <c r="AC481">
        <f t="shared" si="31"/>
        <v>0</v>
      </c>
      <c r="AD481" t="b">
        <f t="shared" si="32"/>
        <v>1</v>
      </c>
    </row>
    <row r="482" spans="1:30" ht="15">
      <c r="A482" t="s">
        <v>597</v>
      </c>
      <c r="B482" t="s">
        <v>584</v>
      </c>
      <c r="C482" t="str">
        <f>VLOOKUP(A482,'[1]TBL-Rosters (16).csv'!$A$2:$E$2007,5,FALSE)</f>
        <v>RYE</v>
      </c>
      <c r="D482" s="10" t="s">
        <v>24</v>
      </c>
      <c r="E482" s="10" t="s">
        <v>1</v>
      </c>
      <c r="F482" s="10" t="s">
        <v>116</v>
      </c>
      <c r="G482" s="10" t="s">
        <v>169</v>
      </c>
      <c r="H482" s="10" t="s">
        <v>12</v>
      </c>
      <c r="I482" s="10" t="s">
        <v>151</v>
      </c>
      <c r="J482">
        <v>32</v>
      </c>
      <c r="K482">
        <v>31</v>
      </c>
      <c r="L482" s="1">
        <v>181.33333333333331</v>
      </c>
      <c r="M482">
        <v>64</v>
      </c>
      <c r="N482">
        <v>142</v>
      </c>
      <c r="O482">
        <v>22</v>
      </c>
      <c r="P482">
        <v>54</v>
      </c>
      <c r="Q482">
        <v>3</v>
      </c>
      <c r="R482">
        <v>748</v>
      </c>
      <c r="S482">
        <v>0</v>
      </c>
      <c r="T482">
        <v>748</v>
      </c>
      <c r="U482" s="1">
        <v>5</v>
      </c>
      <c r="V482">
        <v>0</v>
      </c>
      <c r="W482">
        <v>0</v>
      </c>
      <c r="X482">
        <v>16</v>
      </c>
      <c r="Y482" s="9">
        <v>3.1764705882352944</v>
      </c>
      <c r="AA482" t="str">
        <f t="shared" si="29"/>
        <v>13</v>
      </c>
      <c r="AB482" t="str">
        <f t="shared" si="30"/>
        <v>24/18*</v>
      </c>
      <c r="AC482">
        <f t="shared" si="31"/>
        <v>195</v>
      </c>
      <c r="AD482" t="b">
        <f t="shared" si="32"/>
        <v>0</v>
      </c>
    </row>
    <row r="483" spans="1:30" ht="15">
      <c r="A483" t="s">
        <v>167</v>
      </c>
      <c r="C483" t="str">
        <f>VLOOKUP(A483,'[1]TBL-Rosters (16).csv'!$A$2:$E$2007,5,FALSE)</f>
        <v>RYE</v>
      </c>
      <c r="D483" s="10" t="s">
        <v>4</v>
      </c>
      <c r="E483" s="10" t="s">
        <v>1</v>
      </c>
      <c r="F483" s="10" t="s">
        <v>51</v>
      </c>
      <c r="G483" s="10">
        <v>-11</v>
      </c>
      <c r="H483" s="10" t="s">
        <v>12</v>
      </c>
      <c r="I483" s="10" t="s">
        <v>1</v>
      </c>
      <c r="J483">
        <v>31</v>
      </c>
      <c r="K483">
        <v>31</v>
      </c>
      <c r="L483" s="1">
        <v>169</v>
      </c>
      <c r="M483">
        <v>82</v>
      </c>
      <c r="N483">
        <v>170</v>
      </c>
      <c r="O483">
        <v>24</v>
      </c>
      <c r="P483">
        <v>37</v>
      </c>
      <c r="Q483">
        <v>0</v>
      </c>
      <c r="R483">
        <v>701</v>
      </c>
      <c r="S483">
        <v>701</v>
      </c>
      <c r="T483">
        <v>0</v>
      </c>
      <c r="U483" s="1">
        <v>0</v>
      </c>
      <c r="V483">
        <v>0</v>
      </c>
      <c r="W483">
        <v>0</v>
      </c>
      <c r="X483">
        <v>0</v>
      </c>
      <c r="Y483" s="9">
        <v>4.366863905325443</v>
      </c>
      <c r="AA483" t="str">
        <f t="shared" si="29"/>
        <v>7</v>
      </c>
      <c r="AB483" t="str">
        <f t="shared" si="30"/>
        <v>24</v>
      </c>
      <c r="AC483">
        <f t="shared" si="31"/>
        <v>164</v>
      </c>
      <c r="AD483" t="b">
        <f t="shared" si="32"/>
        <v>1</v>
      </c>
    </row>
    <row r="484" spans="1:30" ht="15">
      <c r="A484" t="s">
        <v>530</v>
      </c>
      <c r="B484" t="s">
        <v>515</v>
      </c>
      <c r="C484" t="str">
        <f>VLOOKUP(A484,'[1]TBL-Rosters (16).csv'!$A$2:$E$2007,5,FALSE)</f>
        <v>RYE</v>
      </c>
      <c r="D484" s="10" t="s">
        <v>39</v>
      </c>
      <c r="E484" s="10" t="s">
        <v>1</v>
      </c>
      <c r="F484" s="10" t="s">
        <v>7</v>
      </c>
      <c r="G484" s="10">
        <v>-15</v>
      </c>
      <c r="H484" s="10" t="s">
        <v>19</v>
      </c>
      <c r="I484" s="10" t="s">
        <v>1</v>
      </c>
      <c r="J484">
        <v>29</v>
      </c>
      <c r="K484">
        <v>29</v>
      </c>
      <c r="L484" s="1">
        <v>144.33333333333331</v>
      </c>
      <c r="M484">
        <v>69</v>
      </c>
      <c r="N484">
        <v>130</v>
      </c>
      <c r="O484">
        <v>24</v>
      </c>
      <c r="P484">
        <v>44</v>
      </c>
      <c r="Q484">
        <v>1</v>
      </c>
      <c r="R484">
        <v>603</v>
      </c>
      <c r="S484">
        <v>603</v>
      </c>
      <c r="T484">
        <v>0</v>
      </c>
      <c r="U484" s="1">
        <v>0</v>
      </c>
      <c r="V484">
        <v>0</v>
      </c>
      <c r="W484">
        <v>0</v>
      </c>
      <c r="X484">
        <v>0</v>
      </c>
      <c r="Y484" s="9">
        <v>4.302540415704389</v>
      </c>
      <c r="AA484" t="str">
        <f t="shared" si="29"/>
        <v>10</v>
      </c>
      <c r="AB484" t="str">
        <f t="shared" si="30"/>
        <v>22</v>
      </c>
      <c r="AC484">
        <f t="shared" si="31"/>
        <v>133</v>
      </c>
      <c r="AD484" t="b">
        <f t="shared" si="32"/>
        <v>1</v>
      </c>
    </row>
    <row r="485" spans="1:30" ht="15">
      <c r="A485" t="s">
        <v>403</v>
      </c>
      <c r="B485" t="s">
        <v>389</v>
      </c>
      <c r="C485" t="str">
        <f>VLOOKUP(A485,'[1]TBL-Rosters (16).csv'!$A$2:$E$2007,5,FALSE)</f>
        <v>RYE</v>
      </c>
      <c r="D485" s="10" t="s">
        <v>33</v>
      </c>
      <c r="E485" s="10" t="s">
        <v>1</v>
      </c>
      <c r="F485" s="10">
        <v>-14</v>
      </c>
      <c r="G485" s="10" t="s">
        <v>17</v>
      </c>
      <c r="H485" s="10" t="s">
        <v>12</v>
      </c>
      <c r="I485" s="10" t="s">
        <v>1</v>
      </c>
      <c r="J485">
        <v>27</v>
      </c>
      <c r="K485">
        <v>27</v>
      </c>
      <c r="L485" s="1">
        <v>128.33333333333331</v>
      </c>
      <c r="M485">
        <v>70</v>
      </c>
      <c r="N485">
        <v>146</v>
      </c>
      <c r="O485">
        <v>14</v>
      </c>
      <c r="P485">
        <v>53</v>
      </c>
      <c r="Q485">
        <v>1</v>
      </c>
      <c r="R485">
        <v>586</v>
      </c>
      <c r="S485">
        <v>586</v>
      </c>
      <c r="T485">
        <v>0</v>
      </c>
      <c r="U485" s="1">
        <v>0</v>
      </c>
      <c r="V485">
        <v>0</v>
      </c>
      <c r="W485">
        <v>0</v>
      </c>
      <c r="X485">
        <v>0</v>
      </c>
      <c r="Y485" s="9">
        <v>4.90909090909091</v>
      </c>
      <c r="AA485" t="str">
        <f t="shared" si="29"/>
        <v>4</v>
      </c>
      <c r="AB485" t="str">
        <f t="shared" si="30"/>
        <v>24</v>
      </c>
      <c r="AC485">
        <f t="shared" si="31"/>
        <v>104</v>
      </c>
      <c r="AD485" t="b">
        <f t="shared" si="32"/>
        <v>1</v>
      </c>
    </row>
    <row r="486" spans="1:30" ht="15">
      <c r="A486" t="s">
        <v>474</v>
      </c>
      <c r="B486" t="s">
        <v>460</v>
      </c>
      <c r="C486" t="str">
        <f>VLOOKUP(A486,'[1]TBL-Rosters (16).csv'!$A$2:$E$2007,5,FALSE)</f>
        <v>RYE</v>
      </c>
      <c r="D486" s="10" t="s">
        <v>24</v>
      </c>
      <c r="E486" s="10" t="s">
        <v>1</v>
      </c>
      <c r="F486" s="10">
        <v>-33</v>
      </c>
      <c r="G486" s="10" t="s">
        <v>63</v>
      </c>
      <c r="H486" s="10" t="s">
        <v>19</v>
      </c>
      <c r="I486" s="10" t="s">
        <v>151</v>
      </c>
      <c r="J486">
        <v>28</v>
      </c>
      <c r="K486">
        <v>26</v>
      </c>
      <c r="L486" s="1">
        <v>142.33333333333331</v>
      </c>
      <c r="M486">
        <v>51</v>
      </c>
      <c r="N486">
        <v>118</v>
      </c>
      <c r="O486">
        <v>12</v>
      </c>
      <c r="P486">
        <v>64</v>
      </c>
      <c r="Q486">
        <v>0</v>
      </c>
      <c r="R486">
        <v>599</v>
      </c>
      <c r="S486">
        <v>0</v>
      </c>
      <c r="T486">
        <v>599</v>
      </c>
      <c r="U486" s="1">
        <v>7</v>
      </c>
      <c r="V486">
        <v>1</v>
      </c>
      <c r="W486">
        <v>7</v>
      </c>
      <c r="X486">
        <v>31</v>
      </c>
      <c r="Y486" s="9">
        <v>3.224824355971897</v>
      </c>
      <c r="AA486" t="str">
        <f t="shared" si="29"/>
        <v>13</v>
      </c>
      <c r="AB486" t="str">
        <f t="shared" si="30"/>
        <v>22/18*</v>
      </c>
      <c r="AC486">
        <f t="shared" si="31"/>
        <v>77</v>
      </c>
      <c r="AD486" t="b">
        <f t="shared" si="32"/>
        <v>1</v>
      </c>
    </row>
    <row r="487" spans="1:30" ht="15">
      <c r="A487" t="s">
        <v>168</v>
      </c>
      <c r="C487" t="str">
        <f>VLOOKUP(A487,'[1]TBL-Rosters (16).csv'!$A$2:$E$2007,5,FALSE)</f>
        <v>RYE</v>
      </c>
      <c r="D487" s="10" t="s">
        <v>33</v>
      </c>
      <c r="E487" s="10" t="s">
        <v>1</v>
      </c>
      <c r="F487" s="10" t="s">
        <v>169</v>
      </c>
      <c r="G487" s="10" t="s">
        <v>22</v>
      </c>
      <c r="H487" s="10" t="s">
        <v>19</v>
      </c>
      <c r="I487" s="10" t="s">
        <v>10</v>
      </c>
      <c r="J487">
        <v>23</v>
      </c>
      <c r="K487">
        <v>15</v>
      </c>
      <c r="L487" s="1">
        <v>91</v>
      </c>
      <c r="M487">
        <v>44</v>
      </c>
      <c r="N487">
        <v>105</v>
      </c>
      <c r="O487">
        <v>11</v>
      </c>
      <c r="P487">
        <v>31</v>
      </c>
      <c r="Q487">
        <v>0</v>
      </c>
      <c r="R487">
        <v>405</v>
      </c>
      <c r="S487">
        <v>0</v>
      </c>
      <c r="T487">
        <v>405</v>
      </c>
      <c r="U487" s="1">
        <v>22.33333333333334</v>
      </c>
      <c r="V487">
        <v>11</v>
      </c>
      <c r="W487">
        <v>26</v>
      </c>
      <c r="X487">
        <v>100</v>
      </c>
      <c r="Y487" s="9">
        <v>4.351648351648351</v>
      </c>
      <c r="AA487" t="str">
        <f t="shared" si="29"/>
        <v>4</v>
      </c>
      <c r="AB487" t="str">
        <f t="shared" si="30"/>
        <v>22/15*</v>
      </c>
      <c r="AC487">
        <f t="shared" si="31"/>
        <v>51</v>
      </c>
      <c r="AD487" t="b">
        <f t="shared" si="32"/>
        <v>1</v>
      </c>
    </row>
    <row r="488" spans="1:30" ht="15">
      <c r="A488" t="s">
        <v>199</v>
      </c>
      <c r="B488" t="s">
        <v>184</v>
      </c>
      <c r="C488" t="str">
        <f>VLOOKUP(A488,'[1]TBL-Rosters (16).csv'!$A$2:$E$2007,5,FALSE)</f>
        <v>RYE</v>
      </c>
      <c r="D488" s="10" t="s">
        <v>39</v>
      </c>
      <c r="E488" s="10" t="s">
        <v>1</v>
      </c>
      <c r="F488" s="10">
        <v>-33</v>
      </c>
      <c r="G488" s="10">
        <v>-24</v>
      </c>
      <c r="H488" s="10" t="s">
        <v>19</v>
      </c>
      <c r="I488" s="10" t="s">
        <v>4</v>
      </c>
      <c r="J488">
        <v>23</v>
      </c>
      <c r="K488">
        <v>13</v>
      </c>
      <c r="L488" s="1">
        <v>70.33333333333331</v>
      </c>
      <c r="M488">
        <v>34</v>
      </c>
      <c r="N488">
        <v>65</v>
      </c>
      <c r="O488">
        <v>14</v>
      </c>
      <c r="P488">
        <v>37</v>
      </c>
      <c r="Q488">
        <v>3</v>
      </c>
      <c r="R488">
        <v>319</v>
      </c>
      <c r="S488">
        <v>0</v>
      </c>
      <c r="T488">
        <v>319</v>
      </c>
      <c r="U488" s="1">
        <v>9.333333333333332</v>
      </c>
      <c r="V488">
        <v>5</v>
      </c>
      <c r="W488">
        <v>12</v>
      </c>
      <c r="X488">
        <v>46</v>
      </c>
      <c r="Y488" s="9">
        <v>4.350710900473935</v>
      </c>
      <c r="AA488" t="str">
        <f t="shared" si="29"/>
        <v>10</v>
      </c>
      <c r="AB488" t="str">
        <f t="shared" si="30"/>
        <v>22/7*</v>
      </c>
      <c r="AC488">
        <f t="shared" si="31"/>
        <v>36</v>
      </c>
      <c r="AD488" t="b">
        <f t="shared" si="32"/>
        <v>1</v>
      </c>
    </row>
    <row r="489" spans="1:30" ht="15">
      <c r="A489" t="s">
        <v>420</v>
      </c>
      <c r="B489" t="s">
        <v>407</v>
      </c>
      <c r="C489" t="str">
        <f>VLOOKUP(A489,'[1]TBL-Rosters (16).csv'!$A$2:$E$2007,5,FALSE)</f>
        <v>RYE</v>
      </c>
      <c r="D489" s="10" t="s">
        <v>78</v>
      </c>
      <c r="E489" s="10" t="s">
        <v>1</v>
      </c>
      <c r="F489" s="10" t="s">
        <v>169</v>
      </c>
      <c r="G489" s="10" t="s">
        <v>97</v>
      </c>
      <c r="H489" s="10" t="s">
        <v>19</v>
      </c>
      <c r="I489" s="10" t="s">
        <v>31</v>
      </c>
      <c r="J489">
        <v>13</v>
      </c>
      <c r="K489">
        <v>11</v>
      </c>
      <c r="L489" s="1">
        <v>56.66666666666668</v>
      </c>
      <c r="M489">
        <v>29</v>
      </c>
      <c r="N489">
        <v>70</v>
      </c>
      <c r="O489">
        <v>8</v>
      </c>
      <c r="P489">
        <v>19</v>
      </c>
      <c r="Q489">
        <v>0</v>
      </c>
      <c r="R489">
        <v>250</v>
      </c>
      <c r="S489">
        <v>250</v>
      </c>
      <c r="T489">
        <v>0</v>
      </c>
      <c r="U489" s="1">
        <v>6</v>
      </c>
      <c r="V489">
        <v>7</v>
      </c>
      <c r="W489">
        <v>7</v>
      </c>
      <c r="X489">
        <v>28</v>
      </c>
      <c r="Y489" s="9">
        <v>4.605882352941175</v>
      </c>
      <c r="AA489" t="str">
        <f t="shared" si="29"/>
        <v>3</v>
      </c>
      <c r="AB489" t="str">
        <f t="shared" si="30"/>
        <v>22/16*</v>
      </c>
      <c r="AC489">
        <f t="shared" si="31"/>
        <v>23</v>
      </c>
      <c r="AD489" t="b">
        <f t="shared" si="32"/>
        <v>1</v>
      </c>
    </row>
    <row r="490" spans="1:30" ht="15">
      <c r="A490" t="s">
        <v>256</v>
      </c>
      <c r="B490" t="s">
        <v>245</v>
      </c>
      <c r="C490" t="str">
        <f>VLOOKUP(A490,'[1]TBL-Rosters (16).csv'!$A$2:$E$2007,5,FALSE)</f>
        <v>RYE</v>
      </c>
      <c r="D490" s="10" t="s">
        <v>30</v>
      </c>
      <c r="E490" s="10" t="s">
        <v>1</v>
      </c>
      <c r="F490" s="10" t="s">
        <v>17</v>
      </c>
      <c r="G490" s="10" t="s">
        <v>46</v>
      </c>
      <c r="H490" s="10" t="s">
        <v>28</v>
      </c>
      <c r="I490" s="10" t="s">
        <v>1</v>
      </c>
      <c r="J490">
        <v>9</v>
      </c>
      <c r="K490">
        <v>9</v>
      </c>
      <c r="L490" s="1">
        <v>42.66666666666668</v>
      </c>
      <c r="M490">
        <v>15</v>
      </c>
      <c r="N490">
        <v>45</v>
      </c>
      <c r="O490">
        <v>6</v>
      </c>
      <c r="P490">
        <v>12</v>
      </c>
      <c r="Q490">
        <v>1</v>
      </c>
      <c r="R490">
        <v>183</v>
      </c>
      <c r="S490">
        <v>183</v>
      </c>
      <c r="T490">
        <v>0</v>
      </c>
      <c r="U490" s="1">
        <v>0</v>
      </c>
      <c r="V490">
        <v>0</v>
      </c>
      <c r="W490">
        <v>0</v>
      </c>
      <c r="X490">
        <v>0</v>
      </c>
      <c r="Y490" s="9">
        <v>3.164062499999999</v>
      </c>
      <c r="AA490" t="str">
        <f t="shared" si="29"/>
        <v>9</v>
      </c>
      <c r="AB490" t="str">
        <f t="shared" si="30"/>
        <v>20</v>
      </c>
      <c r="AC490">
        <f t="shared" si="31"/>
        <v>12</v>
      </c>
      <c r="AD490" t="b">
        <f t="shared" si="32"/>
        <v>1</v>
      </c>
    </row>
    <row r="491" spans="1:30" ht="15">
      <c r="A491" t="s">
        <v>563</v>
      </c>
      <c r="B491" t="s">
        <v>548</v>
      </c>
      <c r="C491" t="str">
        <f>VLOOKUP(A491,'[1]TBL-Rosters (16).csv'!$A$2:$E$2007,5,FALSE)</f>
        <v>RYE</v>
      </c>
      <c r="D491" s="10" t="s">
        <v>1</v>
      </c>
      <c r="E491" s="10" t="s">
        <v>45</v>
      </c>
      <c r="F491" s="10" t="s">
        <v>116</v>
      </c>
      <c r="G491" s="10" t="s">
        <v>116</v>
      </c>
      <c r="H491" s="10" t="s">
        <v>27</v>
      </c>
      <c r="I491" s="10" t="s">
        <v>8</v>
      </c>
      <c r="J491">
        <v>56</v>
      </c>
      <c r="K491">
        <v>1</v>
      </c>
      <c r="L491" s="1">
        <v>57.66666666666668</v>
      </c>
      <c r="M491">
        <v>22</v>
      </c>
      <c r="N491">
        <v>47</v>
      </c>
      <c r="O491">
        <v>6</v>
      </c>
      <c r="P491">
        <v>18</v>
      </c>
      <c r="Q491">
        <v>2</v>
      </c>
      <c r="R491">
        <v>235</v>
      </c>
      <c r="S491">
        <v>0</v>
      </c>
      <c r="T491">
        <v>235</v>
      </c>
      <c r="U491" s="1">
        <v>56.66666666666668</v>
      </c>
      <c r="V491">
        <v>22</v>
      </c>
      <c r="W491">
        <v>46</v>
      </c>
      <c r="X491">
        <v>230</v>
      </c>
      <c r="Y491" s="9">
        <v>3.433526011560693</v>
      </c>
      <c r="AA491" t="str">
        <f t="shared" si="29"/>
        <v>12*</v>
      </c>
      <c r="AB491" t="str">
        <f t="shared" si="30"/>
        <v>5/6*</v>
      </c>
      <c r="AC491">
        <f t="shared" si="31"/>
        <v>3</v>
      </c>
      <c r="AD491" t="b">
        <f t="shared" si="32"/>
        <v>1</v>
      </c>
    </row>
    <row r="492" spans="1:30" ht="15">
      <c r="A492" t="s">
        <v>756</v>
      </c>
      <c r="B492" t="s">
        <v>478</v>
      </c>
      <c r="C492" t="str">
        <f>VLOOKUP(A492,'[1]TBL-Rosters (16).csv'!$A$2:$E$2007,5,FALSE)</f>
        <v>RYE</v>
      </c>
      <c r="D492" s="16" t="s">
        <v>1</v>
      </c>
      <c r="E492" s="17" t="s">
        <v>72</v>
      </c>
      <c r="F492" s="17" t="s">
        <v>58</v>
      </c>
      <c r="G492" s="17">
        <v>-12</v>
      </c>
      <c r="H492" s="16" t="s">
        <v>38</v>
      </c>
      <c r="I492" s="16" t="s">
        <v>4</v>
      </c>
      <c r="J492" s="18">
        <v>29</v>
      </c>
      <c r="K492" s="18">
        <v>1</v>
      </c>
      <c r="L492" s="19">
        <v>34.333333333333336</v>
      </c>
      <c r="M492" s="18">
        <v>14</v>
      </c>
      <c r="N492" s="18">
        <v>35</v>
      </c>
      <c r="O492" s="18">
        <v>5</v>
      </c>
      <c r="P492" s="18">
        <v>7</v>
      </c>
      <c r="Q492" s="18">
        <v>1</v>
      </c>
      <c r="R492" s="18">
        <v>139</v>
      </c>
      <c r="S492" s="18">
        <v>139</v>
      </c>
      <c r="T492" s="18">
        <v>0</v>
      </c>
      <c r="U492" s="19">
        <v>32.66666666666668</v>
      </c>
      <c r="V492" s="20">
        <v>13</v>
      </c>
      <c r="W492" s="20">
        <v>33</v>
      </c>
      <c r="X492" s="20">
        <v>131</v>
      </c>
      <c r="Y492" s="21">
        <v>3.669902912621359</v>
      </c>
      <c r="AA492" t="str">
        <f t="shared" si="29"/>
        <v>8*</v>
      </c>
      <c r="AB492" t="str">
        <f t="shared" si="30"/>
        <v>8/7*</v>
      </c>
      <c r="AC492">
        <f t="shared" si="31"/>
        <v>2</v>
      </c>
      <c r="AD492" t="b">
        <f t="shared" si="32"/>
        <v>1</v>
      </c>
    </row>
    <row r="493" spans="1:30" ht="15">
      <c r="A493" t="s">
        <v>332</v>
      </c>
      <c r="B493" t="s">
        <v>319</v>
      </c>
      <c r="C493" t="str">
        <f>VLOOKUP(A493,'[1]TBL-Rosters (16).csv'!$A$2:$E$2007,5,FALSE)</f>
        <v>RYE</v>
      </c>
      <c r="D493" s="10" t="s">
        <v>1</v>
      </c>
      <c r="E493" s="10" t="s">
        <v>90</v>
      </c>
      <c r="F493" s="10" t="s">
        <v>59</v>
      </c>
      <c r="G493" s="10">
        <v>-33</v>
      </c>
      <c r="H493" s="10" t="s">
        <v>30</v>
      </c>
      <c r="I493" s="10" t="s">
        <v>8</v>
      </c>
      <c r="J493">
        <v>60</v>
      </c>
      <c r="K493">
        <v>1</v>
      </c>
      <c r="L493" s="1">
        <v>62.333333333333336</v>
      </c>
      <c r="M493">
        <v>35</v>
      </c>
      <c r="N493">
        <v>61</v>
      </c>
      <c r="O493">
        <v>13</v>
      </c>
      <c r="P493">
        <v>17</v>
      </c>
      <c r="Q493">
        <v>5</v>
      </c>
      <c r="R493">
        <v>258</v>
      </c>
      <c r="S493">
        <v>258</v>
      </c>
      <c r="T493">
        <v>0</v>
      </c>
      <c r="U493" s="1">
        <v>61.66666666666668</v>
      </c>
      <c r="V493">
        <v>33</v>
      </c>
      <c r="W493">
        <v>60</v>
      </c>
      <c r="X493">
        <v>252</v>
      </c>
      <c r="Y493" s="9">
        <v>5.053475935828877</v>
      </c>
      <c r="AA493" t="str">
        <f t="shared" si="29"/>
        <v>6*</v>
      </c>
      <c r="AB493" t="str">
        <f t="shared" si="30"/>
        <v>9/6*</v>
      </c>
      <c r="AC493">
        <f t="shared" si="31"/>
        <v>1</v>
      </c>
      <c r="AD493" t="b">
        <f t="shared" si="32"/>
        <v>1</v>
      </c>
    </row>
    <row r="494" spans="1:30" ht="15">
      <c r="A494" t="s">
        <v>425</v>
      </c>
      <c r="B494" t="s">
        <v>426</v>
      </c>
      <c r="C494" t="str">
        <f>VLOOKUP(A494,'[1]TBL-Rosters (16).csv'!$A$2:$E$2007,5,FALSE)</f>
        <v>RYE</v>
      </c>
      <c r="D494" s="10" t="s">
        <v>1</v>
      </c>
      <c r="E494" s="10" t="s">
        <v>240</v>
      </c>
      <c r="F494" s="10" t="s">
        <v>17</v>
      </c>
      <c r="G494" s="10">
        <v>-12</v>
      </c>
      <c r="H494" s="10" t="s">
        <v>1</v>
      </c>
      <c r="I494" s="10" t="s">
        <v>8</v>
      </c>
      <c r="J494">
        <v>57</v>
      </c>
      <c r="K494">
        <v>0</v>
      </c>
      <c r="L494" s="1">
        <v>51.333333333333336</v>
      </c>
      <c r="M494">
        <v>16</v>
      </c>
      <c r="N494">
        <v>36</v>
      </c>
      <c r="O494">
        <v>7</v>
      </c>
      <c r="P494">
        <v>19</v>
      </c>
      <c r="Q494">
        <v>7</v>
      </c>
      <c r="R494">
        <v>207</v>
      </c>
      <c r="S494">
        <v>0</v>
      </c>
      <c r="T494">
        <v>207</v>
      </c>
      <c r="U494" s="1">
        <v>51.333333333333336</v>
      </c>
      <c r="V494">
        <v>16</v>
      </c>
      <c r="W494">
        <v>36</v>
      </c>
      <c r="X494">
        <v>207</v>
      </c>
      <c r="Y494" s="9">
        <v>2.8051948051948052</v>
      </c>
      <c r="AA494" t="str">
        <f t="shared" si="29"/>
        <v>15*</v>
      </c>
      <c r="AB494" t="str">
        <f t="shared" si="30"/>
        <v>6*</v>
      </c>
      <c r="AC494">
        <f t="shared" si="31"/>
        <v>0</v>
      </c>
      <c r="AD494" t="b">
        <f t="shared" si="32"/>
        <v>1</v>
      </c>
    </row>
    <row r="495" spans="1:30" ht="15">
      <c r="A495" t="s">
        <v>757</v>
      </c>
      <c r="B495" t="s">
        <v>655</v>
      </c>
      <c r="C495" t="str">
        <f>VLOOKUP(A495,'[1]TBL-Rosters (16).csv'!$A$2:$E$2007,5,FALSE)</f>
        <v>RYE</v>
      </c>
      <c r="D495" s="16" t="s">
        <v>1</v>
      </c>
      <c r="E495" s="17" t="s">
        <v>14</v>
      </c>
      <c r="F495" s="17" t="s">
        <v>46</v>
      </c>
      <c r="G495" s="17" t="s">
        <v>88</v>
      </c>
      <c r="H495" s="16" t="s">
        <v>1</v>
      </c>
      <c r="I495" s="16" t="s">
        <v>8</v>
      </c>
      <c r="J495" s="18">
        <v>56</v>
      </c>
      <c r="K495" s="18">
        <v>0</v>
      </c>
      <c r="L495" s="19">
        <v>53.66666666666668</v>
      </c>
      <c r="M495" s="18">
        <v>15</v>
      </c>
      <c r="N495" s="18">
        <v>38</v>
      </c>
      <c r="O495" s="18">
        <v>5</v>
      </c>
      <c r="P495" s="18">
        <v>20</v>
      </c>
      <c r="Q495" s="18">
        <v>3</v>
      </c>
      <c r="R495" s="18">
        <v>216</v>
      </c>
      <c r="S495" s="18">
        <v>216</v>
      </c>
      <c r="T495" s="18">
        <v>0</v>
      </c>
      <c r="U495" s="19">
        <v>53.66666666666668</v>
      </c>
      <c r="V495" s="20">
        <v>15</v>
      </c>
      <c r="W495" s="20">
        <v>38</v>
      </c>
      <c r="X495" s="20">
        <v>216</v>
      </c>
      <c r="Y495" s="21">
        <v>2.5155279503105583</v>
      </c>
      <c r="AA495" t="str">
        <f t="shared" si="29"/>
        <v>16*</v>
      </c>
      <c r="AB495" t="str">
        <f t="shared" si="30"/>
        <v>6*</v>
      </c>
      <c r="AC495">
        <f t="shared" si="31"/>
        <v>0</v>
      </c>
      <c r="AD495" t="b">
        <f t="shared" si="32"/>
        <v>1</v>
      </c>
    </row>
    <row r="496" spans="1:30" ht="15">
      <c r="A496" t="s">
        <v>570</v>
      </c>
      <c r="B496" t="s">
        <v>567</v>
      </c>
      <c r="C496" t="str">
        <f>VLOOKUP(A496,'[1]TBL-Rosters (16).csv'!$A$2:$E$2007,5,FALSE)</f>
        <v>RYE</v>
      </c>
      <c r="D496" s="10" t="s">
        <v>1</v>
      </c>
      <c r="E496" s="10" t="s">
        <v>2</v>
      </c>
      <c r="F496" s="10" t="s">
        <v>48</v>
      </c>
      <c r="G496" s="10">
        <v>-31</v>
      </c>
      <c r="H496" s="10" t="s">
        <v>1</v>
      </c>
      <c r="I496" s="10" t="s">
        <v>4</v>
      </c>
      <c r="J496">
        <v>33</v>
      </c>
      <c r="K496">
        <v>0</v>
      </c>
      <c r="L496" s="1">
        <v>35.333333333333336</v>
      </c>
      <c r="M496">
        <v>25</v>
      </c>
      <c r="N496">
        <v>43</v>
      </c>
      <c r="O496">
        <v>8</v>
      </c>
      <c r="P496">
        <v>18</v>
      </c>
      <c r="Q496">
        <v>4</v>
      </c>
      <c r="R496">
        <v>173</v>
      </c>
      <c r="S496">
        <v>0</v>
      </c>
      <c r="T496">
        <v>173</v>
      </c>
      <c r="U496" s="1">
        <v>35.333333333333336</v>
      </c>
      <c r="V496">
        <v>25</v>
      </c>
      <c r="W496">
        <v>43</v>
      </c>
      <c r="X496">
        <v>173</v>
      </c>
      <c r="Y496" s="9">
        <v>6.367924528301886</v>
      </c>
      <c r="AA496" t="str">
        <f t="shared" si="29"/>
        <v>1*</v>
      </c>
      <c r="AB496" t="str">
        <f t="shared" si="30"/>
        <v>7*</v>
      </c>
      <c r="AC496">
        <f t="shared" si="31"/>
        <v>0</v>
      </c>
      <c r="AD496" t="b">
        <f t="shared" si="32"/>
        <v>1</v>
      </c>
    </row>
    <row r="497" spans="1:30" ht="15">
      <c r="A497" t="s">
        <v>349</v>
      </c>
      <c r="B497" t="s">
        <v>41</v>
      </c>
      <c r="C497" t="str">
        <f>VLOOKUP(A497,'[1]TBL-Rosters (16).csv'!$A$2:$E$2007,5,FALSE)</f>
        <v>RYE</v>
      </c>
      <c r="D497" s="10" t="s">
        <v>1</v>
      </c>
      <c r="E497" s="10" t="s">
        <v>115</v>
      </c>
      <c r="F497" s="10" t="s">
        <v>169</v>
      </c>
      <c r="G497" s="10" t="s">
        <v>169</v>
      </c>
      <c r="H497" s="10" t="s">
        <v>1</v>
      </c>
      <c r="I497" s="10" t="s">
        <v>8</v>
      </c>
      <c r="J497">
        <v>64</v>
      </c>
      <c r="K497">
        <v>0</v>
      </c>
      <c r="L497" s="1">
        <v>61.66666666666668</v>
      </c>
      <c r="M497">
        <v>30</v>
      </c>
      <c r="N497">
        <v>71</v>
      </c>
      <c r="O497">
        <v>8</v>
      </c>
      <c r="P497">
        <v>21</v>
      </c>
      <c r="Q497">
        <v>0</v>
      </c>
      <c r="R497">
        <v>270</v>
      </c>
      <c r="S497">
        <v>0</v>
      </c>
      <c r="T497">
        <v>270</v>
      </c>
      <c r="U497" s="1">
        <v>61.66666666666668</v>
      </c>
      <c r="V497">
        <v>30</v>
      </c>
      <c r="W497">
        <v>71</v>
      </c>
      <c r="X497">
        <v>270</v>
      </c>
      <c r="Y497" s="9">
        <v>4.378378378378377</v>
      </c>
      <c r="AA497" t="str">
        <f t="shared" si="29"/>
        <v>4*</v>
      </c>
      <c r="AB497" t="str">
        <f t="shared" si="30"/>
        <v>6*</v>
      </c>
      <c r="AC497">
        <f t="shared" si="31"/>
        <v>0</v>
      </c>
      <c r="AD497" t="b">
        <f t="shared" si="32"/>
        <v>1</v>
      </c>
    </row>
    <row r="498" spans="1:30" ht="15">
      <c r="A498" t="s">
        <v>243</v>
      </c>
      <c r="B498" t="s">
        <v>223</v>
      </c>
      <c r="C498" t="str">
        <f>VLOOKUP(A498,'[1]TBL-Rosters (16).csv'!$A$2:$E$2007,5,FALSE)</f>
        <v>RYE</v>
      </c>
      <c r="D498" s="10" t="s">
        <v>1</v>
      </c>
      <c r="E498" s="10" t="s">
        <v>106</v>
      </c>
      <c r="F498" s="10">
        <v>-62</v>
      </c>
      <c r="G498" s="10" t="s">
        <v>143</v>
      </c>
      <c r="H498" s="10" t="s">
        <v>1</v>
      </c>
      <c r="I498" s="10" t="s">
        <v>8</v>
      </c>
      <c r="J498">
        <v>52</v>
      </c>
      <c r="K498">
        <v>0</v>
      </c>
      <c r="L498" s="1">
        <v>47.333333333333336</v>
      </c>
      <c r="M498">
        <v>32</v>
      </c>
      <c r="N498">
        <v>37</v>
      </c>
      <c r="O498">
        <v>3</v>
      </c>
      <c r="P498">
        <v>35</v>
      </c>
      <c r="Q498">
        <v>0</v>
      </c>
      <c r="R498">
        <v>215</v>
      </c>
      <c r="S498">
        <v>215</v>
      </c>
      <c r="T498">
        <v>0</v>
      </c>
      <c r="U498" s="1">
        <v>47.333333333333336</v>
      </c>
      <c r="V498">
        <v>32</v>
      </c>
      <c r="W498">
        <v>37</v>
      </c>
      <c r="X498">
        <v>215</v>
      </c>
      <c r="Y498" s="9">
        <v>6.084507042253521</v>
      </c>
      <c r="AA498" t="str">
        <f t="shared" si="29"/>
        <v>7*</v>
      </c>
      <c r="AB498" t="str">
        <f t="shared" si="30"/>
        <v>6*</v>
      </c>
      <c r="AC498">
        <f t="shared" si="31"/>
        <v>0</v>
      </c>
      <c r="AD498" t="b">
        <f t="shared" si="32"/>
        <v>1</v>
      </c>
    </row>
    <row r="499" spans="1:30" ht="15">
      <c r="A499" t="s">
        <v>355</v>
      </c>
      <c r="B499" t="s">
        <v>353</v>
      </c>
      <c r="C499" t="str">
        <f>VLOOKUP(A499,'[1]TBL-Rosters (16).csv'!$A$2:$E$2007,5,FALSE)</f>
        <v>RYE</v>
      </c>
      <c r="D499" s="10" t="s">
        <v>1</v>
      </c>
      <c r="E499" s="10" t="s">
        <v>72</v>
      </c>
      <c r="F499" s="10">
        <v>-24</v>
      </c>
      <c r="G499" s="10" t="s">
        <v>169</v>
      </c>
      <c r="H499" s="10" t="s">
        <v>1</v>
      </c>
      <c r="I499" s="10" t="s">
        <v>4</v>
      </c>
      <c r="J499">
        <v>36</v>
      </c>
      <c r="K499">
        <v>0</v>
      </c>
      <c r="L499" s="1">
        <v>35.66666666666668</v>
      </c>
      <c r="M499">
        <v>16</v>
      </c>
      <c r="N499">
        <v>37</v>
      </c>
      <c r="O499">
        <v>5</v>
      </c>
      <c r="P499">
        <v>16</v>
      </c>
      <c r="Q499">
        <v>0</v>
      </c>
      <c r="R499">
        <v>162</v>
      </c>
      <c r="S499">
        <v>162</v>
      </c>
      <c r="T499">
        <v>0</v>
      </c>
      <c r="U499" s="1">
        <v>35.66666666666668</v>
      </c>
      <c r="V499">
        <v>16</v>
      </c>
      <c r="W499">
        <v>37</v>
      </c>
      <c r="X499">
        <v>162</v>
      </c>
      <c r="Y499" s="9">
        <v>4.037383177570092</v>
      </c>
      <c r="AA499" t="str">
        <f t="shared" si="29"/>
        <v>8*</v>
      </c>
      <c r="AB499" t="str">
        <f t="shared" si="30"/>
        <v>7*</v>
      </c>
      <c r="AC499">
        <f t="shared" si="31"/>
        <v>0</v>
      </c>
      <c r="AD499" t="b">
        <f t="shared" si="32"/>
        <v>1</v>
      </c>
    </row>
    <row r="500" spans="1:30" ht="15">
      <c r="A500" t="s">
        <v>650</v>
      </c>
      <c r="B500" t="s">
        <v>637</v>
      </c>
      <c r="C500" t="str">
        <f>VLOOKUP(A500,'[1]TBL-Rosters (16).csv'!$A$2:$E$2007,5,FALSE)</f>
        <v>RYE</v>
      </c>
      <c r="D500" s="10" t="s">
        <v>1</v>
      </c>
      <c r="E500" s="10" t="s">
        <v>215</v>
      </c>
      <c r="F500" s="10" t="s">
        <v>87</v>
      </c>
      <c r="G500" s="10" t="s">
        <v>87</v>
      </c>
      <c r="H500" s="10" t="s">
        <v>1</v>
      </c>
      <c r="I500" s="10" t="s">
        <v>8</v>
      </c>
      <c r="J500">
        <v>38</v>
      </c>
      <c r="K500">
        <v>0</v>
      </c>
      <c r="L500" s="1">
        <v>38.66666666666668</v>
      </c>
      <c r="M500">
        <v>11</v>
      </c>
      <c r="N500">
        <v>32</v>
      </c>
      <c r="O500">
        <v>3</v>
      </c>
      <c r="P500">
        <v>9</v>
      </c>
      <c r="Q500">
        <v>1</v>
      </c>
      <c r="R500">
        <v>144</v>
      </c>
      <c r="S500">
        <v>0</v>
      </c>
      <c r="T500">
        <v>144</v>
      </c>
      <c r="U500" s="1">
        <v>38.66666666666668</v>
      </c>
      <c r="V500">
        <v>11</v>
      </c>
      <c r="W500">
        <v>32</v>
      </c>
      <c r="X500">
        <v>144</v>
      </c>
      <c r="Y500" s="9">
        <v>2.560344827586206</v>
      </c>
      <c r="AA500" t="str">
        <f t="shared" si="29"/>
        <v>13*</v>
      </c>
      <c r="AB500" t="str">
        <f t="shared" si="30"/>
        <v>6*</v>
      </c>
      <c r="AC500">
        <f t="shared" si="31"/>
        <v>0</v>
      </c>
      <c r="AD500" t="b">
        <f t="shared" si="32"/>
        <v>1</v>
      </c>
    </row>
    <row r="501" spans="1:30" ht="15">
      <c r="A501" t="s">
        <v>269</v>
      </c>
      <c r="B501" t="s">
        <v>263</v>
      </c>
      <c r="C501" t="str">
        <f>VLOOKUP(A501,'[1]TBL-Rosters (16).csv'!$A$2:$E$2007,5,FALSE)</f>
        <v>RYE</v>
      </c>
      <c r="D501" s="10" t="s">
        <v>1</v>
      </c>
      <c r="E501" s="10" t="s">
        <v>99</v>
      </c>
      <c r="F501" s="10">
        <v>-26</v>
      </c>
      <c r="G501" s="10">
        <v>-16</v>
      </c>
      <c r="H501" s="10" t="s">
        <v>1</v>
      </c>
      <c r="I501" s="10" t="s">
        <v>4</v>
      </c>
      <c r="J501">
        <v>27</v>
      </c>
      <c r="K501">
        <v>0</v>
      </c>
      <c r="L501" s="1">
        <v>28.666666666666664</v>
      </c>
      <c r="M501">
        <v>23</v>
      </c>
      <c r="N501">
        <v>25</v>
      </c>
      <c r="O501">
        <v>5</v>
      </c>
      <c r="P501">
        <v>13</v>
      </c>
      <c r="Q501">
        <v>0</v>
      </c>
      <c r="R501">
        <v>127</v>
      </c>
      <c r="S501">
        <v>0</v>
      </c>
      <c r="T501">
        <v>127</v>
      </c>
      <c r="U501" s="1">
        <v>28.666666666666664</v>
      </c>
      <c r="V501">
        <v>23</v>
      </c>
      <c r="W501">
        <v>25</v>
      </c>
      <c r="X501">
        <v>127</v>
      </c>
      <c r="Y501" s="9">
        <v>7.22093023255814</v>
      </c>
      <c r="AA501" t="str">
        <f t="shared" si="29"/>
        <v>3*</v>
      </c>
      <c r="AB501" t="str">
        <f t="shared" si="30"/>
        <v>7*</v>
      </c>
      <c r="AC501">
        <f t="shared" si="31"/>
        <v>0</v>
      </c>
      <c r="AD501" t="b">
        <f t="shared" si="32"/>
        <v>1</v>
      </c>
    </row>
    <row r="502" spans="1:30" ht="15">
      <c r="A502" t="s">
        <v>166</v>
      </c>
      <c r="C502" t="str">
        <f>VLOOKUP(A502,'[1]TBL-Rosters (16).csv'!$A$2:$E$2007,5,FALSE)</f>
        <v>RYE</v>
      </c>
      <c r="D502" s="10" t="s">
        <v>1</v>
      </c>
      <c r="E502" s="10" t="s">
        <v>90</v>
      </c>
      <c r="F502" s="10" t="s">
        <v>48</v>
      </c>
      <c r="G502" s="10">
        <v>-54</v>
      </c>
      <c r="H502" s="10" t="s">
        <v>1</v>
      </c>
      <c r="I502" s="10" t="s">
        <v>8</v>
      </c>
      <c r="J502">
        <v>17</v>
      </c>
      <c r="K502">
        <v>0</v>
      </c>
      <c r="L502" s="1">
        <v>14.333333333333332</v>
      </c>
      <c r="M502">
        <v>8</v>
      </c>
      <c r="N502">
        <v>15</v>
      </c>
      <c r="O502">
        <v>4</v>
      </c>
      <c r="P502">
        <v>5</v>
      </c>
      <c r="Q502">
        <v>0</v>
      </c>
      <c r="R502">
        <v>60</v>
      </c>
      <c r="S502">
        <v>0</v>
      </c>
      <c r="T502">
        <v>60</v>
      </c>
      <c r="U502" s="1">
        <v>14.333333333333332</v>
      </c>
      <c r="V502">
        <v>8</v>
      </c>
      <c r="W502">
        <v>15</v>
      </c>
      <c r="X502">
        <v>60</v>
      </c>
      <c r="Y502" s="9">
        <v>5.023255813953488</v>
      </c>
      <c r="AA502" t="str">
        <f t="shared" si="29"/>
        <v>6*</v>
      </c>
      <c r="AB502" t="str">
        <f t="shared" si="30"/>
        <v>6*</v>
      </c>
      <c r="AC502">
        <f t="shared" si="31"/>
        <v>0</v>
      </c>
      <c r="AD502" t="b">
        <f t="shared" si="32"/>
        <v>1</v>
      </c>
    </row>
    <row r="503" spans="1:30" ht="15">
      <c r="A503" t="s">
        <v>448</v>
      </c>
      <c r="B503" t="s">
        <v>444</v>
      </c>
      <c r="C503" t="str">
        <f>VLOOKUP(A503,'[1]TBL-Rosters (16).csv'!$A$2:$E$2007,5,FALSE)</f>
        <v>RYE</v>
      </c>
      <c r="D503" s="10" t="s">
        <v>1</v>
      </c>
      <c r="E503" s="10" t="s">
        <v>72</v>
      </c>
      <c r="F503" s="10">
        <v>-14</v>
      </c>
      <c r="G503" s="10" t="s">
        <v>103</v>
      </c>
      <c r="H503" s="10" t="s">
        <v>1</v>
      </c>
      <c r="I503" s="10" t="s">
        <v>4</v>
      </c>
      <c r="J503">
        <v>50</v>
      </c>
      <c r="K503">
        <v>0</v>
      </c>
      <c r="L503" s="1">
        <v>54.66666666666668</v>
      </c>
      <c r="M503">
        <v>25</v>
      </c>
      <c r="N503">
        <v>54</v>
      </c>
      <c r="O503">
        <v>3</v>
      </c>
      <c r="P503">
        <v>24</v>
      </c>
      <c r="Q503">
        <v>2</v>
      </c>
      <c r="R503">
        <v>246</v>
      </c>
      <c r="S503">
        <v>0</v>
      </c>
      <c r="T503">
        <v>246</v>
      </c>
      <c r="U503" s="1">
        <v>54.66666666666668</v>
      </c>
      <c r="V503">
        <v>25</v>
      </c>
      <c r="W503">
        <v>54</v>
      </c>
      <c r="X503">
        <v>246</v>
      </c>
      <c r="Y503" s="9">
        <v>4.115853658536585</v>
      </c>
      <c r="AA503" t="str">
        <f t="shared" si="29"/>
        <v>8*</v>
      </c>
      <c r="AB503" t="str">
        <f t="shared" si="30"/>
        <v>7*</v>
      </c>
      <c r="AC503">
        <f t="shared" si="31"/>
        <v>0</v>
      </c>
      <c r="AD503" t="b">
        <f t="shared" si="32"/>
        <v>1</v>
      </c>
    </row>
    <row r="504" spans="1:30" ht="15">
      <c r="A504" t="s">
        <v>246</v>
      </c>
      <c r="B504" t="s">
        <v>245</v>
      </c>
      <c r="C504" t="str">
        <f>VLOOKUP(A504,'[1]TBL-Rosters (16).csv'!$A$2:$E$2007,5,FALSE)</f>
        <v>RYE</v>
      </c>
      <c r="D504" s="10" t="s">
        <v>1</v>
      </c>
      <c r="E504" s="10" t="s">
        <v>126</v>
      </c>
      <c r="F504" s="10">
        <v>-43</v>
      </c>
      <c r="G504" s="10">
        <v>-15</v>
      </c>
      <c r="H504" s="10" t="s">
        <v>1</v>
      </c>
      <c r="I504" s="10" t="s">
        <v>8</v>
      </c>
      <c r="J504">
        <v>55</v>
      </c>
      <c r="K504">
        <v>0</v>
      </c>
      <c r="L504" s="1">
        <v>53</v>
      </c>
      <c r="M504">
        <v>18</v>
      </c>
      <c r="N504">
        <v>45</v>
      </c>
      <c r="O504">
        <v>9</v>
      </c>
      <c r="P504">
        <v>32</v>
      </c>
      <c r="Q504">
        <v>6</v>
      </c>
      <c r="R504">
        <v>233</v>
      </c>
      <c r="S504">
        <v>233</v>
      </c>
      <c r="T504">
        <v>0</v>
      </c>
      <c r="U504" s="1">
        <v>53</v>
      </c>
      <c r="V504">
        <v>18</v>
      </c>
      <c r="W504">
        <v>45</v>
      </c>
      <c r="X504">
        <v>233</v>
      </c>
      <c r="Y504" s="9">
        <v>3.056603773584906</v>
      </c>
      <c r="AA504" t="str">
        <f t="shared" si="29"/>
        <v>14*</v>
      </c>
      <c r="AB504" t="str">
        <f t="shared" si="30"/>
        <v>6*</v>
      </c>
      <c r="AC504">
        <f t="shared" si="31"/>
        <v>0</v>
      </c>
      <c r="AD504" t="b">
        <f t="shared" si="32"/>
        <v>1</v>
      </c>
    </row>
    <row r="505" spans="1:30" ht="15">
      <c r="A505" t="s">
        <v>631</v>
      </c>
      <c r="B505" t="s">
        <v>619</v>
      </c>
      <c r="C505" t="str">
        <f>VLOOKUP(A505,'[1]TBL-Rosters (16).csv'!$A$2:$E$2007,5,FALSE)</f>
        <v>RYE</v>
      </c>
      <c r="D505" s="10" t="s">
        <v>1</v>
      </c>
      <c r="E505" s="10" t="s">
        <v>2</v>
      </c>
      <c r="F505" s="10">
        <v>-62</v>
      </c>
      <c r="G505" s="10" t="s">
        <v>3</v>
      </c>
      <c r="H505" s="10" t="s">
        <v>1</v>
      </c>
      <c r="I505" s="10" t="s">
        <v>33</v>
      </c>
      <c r="J505">
        <v>1</v>
      </c>
      <c r="K505">
        <v>0</v>
      </c>
      <c r="L505" s="1">
        <v>0.3333333333333333</v>
      </c>
      <c r="M505">
        <v>0</v>
      </c>
      <c r="N505">
        <v>0</v>
      </c>
      <c r="O505">
        <v>0</v>
      </c>
      <c r="P505">
        <v>1</v>
      </c>
      <c r="Q505">
        <v>0</v>
      </c>
      <c r="R505">
        <v>2</v>
      </c>
      <c r="S505">
        <v>0</v>
      </c>
      <c r="T505">
        <v>2</v>
      </c>
      <c r="U505" s="1">
        <v>0.3333333333333333</v>
      </c>
      <c r="V505">
        <v>0</v>
      </c>
      <c r="W505">
        <v>0</v>
      </c>
      <c r="X505">
        <v>2</v>
      </c>
      <c r="Y505" s="9">
        <v>0</v>
      </c>
      <c r="AA505" t="str">
        <f t="shared" si="29"/>
        <v>1*</v>
      </c>
      <c r="AB505" t="str">
        <f t="shared" si="30"/>
        <v>4*</v>
      </c>
      <c r="AC505">
        <f t="shared" si="31"/>
        <v>0</v>
      </c>
      <c r="AD505" t="b">
        <f t="shared" si="32"/>
        <v>1</v>
      </c>
    </row>
    <row r="506" spans="1:30" ht="15">
      <c r="A506" t="s">
        <v>323</v>
      </c>
      <c r="B506" t="s">
        <v>319</v>
      </c>
      <c r="C506" t="str">
        <f>VLOOKUP(A506,'[1]TBL-Rosters (16).csv'!$A$2:$E$2007,5,FALSE)</f>
        <v>RYE</v>
      </c>
      <c r="D506" s="10" t="s">
        <v>1</v>
      </c>
      <c r="E506" s="10" t="s">
        <v>85</v>
      </c>
      <c r="F506" s="10">
        <v>-34</v>
      </c>
      <c r="G506" s="10">
        <v>-35</v>
      </c>
      <c r="H506" s="10" t="s">
        <v>1</v>
      </c>
      <c r="I506" s="10" t="s">
        <v>30</v>
      </c>
      <c r="J506">
        <v>43</v>
      </c>
      <c r="K506">
        <v>0</v>
      </c>
      <c r="L506" s="1">
        <v>63.333333333333336</v>
      </c>
      <c r="M506">
        <v>31</v>
      </c>
      <c r="N506">
        <v>58</v>
      </c>
      <c r="O506">
        <v>15</v>
      </c>
      <c r="P506">
        <v>31</v>
      </c>
      <c r="Q506">
        <v>1</v>
      </c>
      <c r="R506">
        <v>282</v>
      </c>
      <c r="S506">
        <v>282</v>
      </c>
      <c r="T506">
        <v>0</v>
      </c>
      <c r="U506" s="1">
        <v>63.333333333333336</v>
      </c>
      <c r="V506">
        <v>31</v>
      </c>
      <c r="W506">
        <v>58</v>
      </c>
      <c r="X506">
        <v>282</v>
      </c>
      <c r="Y506" s="9">
        <v>4.405263157894737</v>
      </c>
      <c r="AA506" t="str">
        <f t="shared" si="29"/>
        <v>10*</v>
      </c>
      <c r="AB506" t="str">
        <f t="shared" si="30"/>
        <v>9*</v>
      </c>
      <c r="AC506">
        <f t="shared" si="31"/>
        <v>0</v>
      </c>
      <c r="AD506" t="b">
        <f t="shared" si="32"/>
        <v>1</v>
      </c>
    </row>
    <row r="507" spans="1:30" ht="15">
      <c r="A507" t="s">
        <v>257</v>
      </c>
      <c r="B507" t="s">
        <v>245</v>
      </c>
      <c r="C507" t="str">
        <f>VLOOKUP(A507,'[1]TBL-Rosters (16).csv'!$A$2:$E$2007,5,FALSE)</f>
        <v>RYE</v>
      </c>
      <c r="D507" s="10" t="s">
        <v>1</v>
      </c>
      <c r="E507" s="10" t="s">
        <v>124</v>
      </c>
      <c r="F507" s="10">
        <v>-62</v>
      </c>
      <c r="G507" s="10" t="s">
        <v>138</v>
      </c>
      <c r="H507" s="10" t="s">
        <v>1</v>
      </c>
      <c r="I507" s="10" t="s">
        <v>4</v>
      </c>
      <c r="J507">
        <v>29</v>
      </c>
      <c r="K507">
        <v>0</v>
      </c>
      <c r="L507" s="1">
        <v>28</v>
      </c>
      <c r="M507">
        <v>17</v>
      </c>
      <c r="N507">
        <v>36</v>
      </c>
      <c r="O507">
        <v>4</v>
      </c>
      <c r="P507">
        <v>21</v>
      </c>
      <c r="Q507">
        <v>2</v>
      </c>
      <c r="R507">
        <v>136</v>
      </c>
      <c r="S507">
        <v>93</v>
      </c>
      <c r="T507">
        <v>43</v>
      </c>
      <c r="U507" s="1">
        <v>28</v>
      </c>
      <c r="V507">
        <v>17</v>
      </c>
      <c r="W507">
        <v>36</v>
      </c>
      <c r="X507">
        <v>136</v>
      </c>
      <c r="Y507" s="9">
        <v>5.464285714285714</v>
      </c>
      <c r="AA507" t="str">
        <f t="shared" si="29"/>
        <v>2*</v>
      </c>
      <c r="AB507" t="str">
        <f t="shared" si="30"/>
        <v>7*</v>
      </c>
      <c r="AC507">
        <f t="shared" si="31"/>
        <v>0</v>
      </c>
      <c r="AD507" t="b">
        <f t="shared" si="32"/>
        <v>1</v>
      </c>
    </row>
    <row r="508" spans="1:30" ht="15">
      <c r="A508" t="s">
        <v>565</v>
      </c>
      <c r="B508" t="s">
        <v>548</v>
      </c>
      <c r="C508" t="str">
        <f>VLOOKUP(A508,'[1]TBL-Rosters (16).csv'!$A$2:$E$2007,5,FALSE)</f>
        <v>STM</v>
      </c>
      <c r="D508" s="10" t="s">
        <v>24</v>
      </c>
      <c r="E508" s="10" t="s">
        <v>1</v>
      </c>
      <c r="F508" s="10" t="s">
        <v>51</v>
      </c>
      <c r="G508" s="10" t="s">
        <v>59</v>
      </c>
      <c r="H508" s="10" t="s">
        <v>108</v>
      </c>
      <c r="I508" s="10" t="s">
        <v>1</v>
      </c>
      <c r="J508">
        <v>32</v>
      </c>
      <c r="K508">
        <v>32</v>
      </c>
      <c r="L508" s="1">
        <v>213.33333333333331</v>
      </c>
      <c r="M508">
        <v>66</v>
      </c>
      <c r="N508">
        <v>169</v>
      </c>
      <c r="O508">
        <v>16</v>
      </c>
      <c r="P508">
        <v>46</v>
      </c>
      <c r="Q508">
        <v>1</v>
      </c>
      <c r="R508">
        <v>849</v>
      </c>
      <c r="S508">
        <v>0</v>
      </c>
      <c r="T508">
        <v>849</v>
      </c>
      <c r="U508" s="1">
        <v>0</v>
      </c>
      <c r="V508">
        <v>0</v>
      </c>
      <c r="W508">
        <v>0</v>
      </c>
      <c r="X508">
        <v>0</v>
      </c>
      <c r="Y508" s="9">
        <v>2.7843750000000003</v>
      </c>
      <c r="AA508" t="str">
        <f t="shared" si="29"/>
        <v>13</v>
      </c>
      <c r="AB508" t="str">
        <f t="shared" si="30"/>
        <v>27</v>
      </c>
      <c r="AC508">
        <f t="shared" si="31"/>
        <v>151</v>
      </c>
      <c r="AD508" t="b">
        <f t="shared" si="32"/>
        <v>0</v>
      </c>
    </row>
    <row r="509" spans="1:30" ht="15">
      <c r="A509" t="s">
        <v>542</v>
      </c>
      <c r="B509" t="s">
        <v>532</v>
      </c>
      <c r="C509" t="str">
        <f>VLOOKUP(A509,'[1]TBL-Rosters (16).csv'!$A$2:$E$2007,5,FALSE)</f>
        <v>STM</v>
      </c>
      <c r="D509" s="10" t="s">
        <v>24</v>
      </c>
      <c r="E509" s="10" t="s">
        <v>1</v>
      </c>
      <c r="F509" s="10" t="s">
        <v>17</v>
      </c>
      <c r="G509" s="10" t="s">
        <v>88</v>
      </c>
      <c r="H509" s="10" t="s">
        <v>12</v>
      </c>
      <c r="I509" s="10" t="s">
        <v>1</v>
      </c>
      <c r="J509">
        <v>27</v>
      </c>
      <c r="K509">
        <v>27</v>
      </c>
      <c r="L509" s="1">
        <v>157.33333333333331</v>
      </c>
      <c r="M509">
        <v>55</v>
      </c>
      <c r="N509">
        <v>127</v>
      </c>
      <c r="O509">
        <v>15</v>
      </c>
      <c r="P509">
        <v>39</v>
      </c>
      <c r="Q509">
        <v>1</v>
      </c>
      <c r="R509">
        <v>637</v>
      </c>
      <c r="S509">
        <v>637</v>
      </c>
      <c r="T509">
        <v>0</v>
      </c>
      <c r="U509" s="1">
        <v>0</v>
      </c>
      <c r="V509">
        <v>0</v>
      </c>
      <c r="W509">
        <v>0</v>
      </c>
      <c r="X509">
        <v>0</v>
      </c>
      <c r="Y509" s="9">
        <v>3.1461864406779663</v>
      </c>
      <c r="AA509" t="str">
        <f t="shared" si="29"/>
        <v>13</v>
      </c>
      <c r="AB509" t="str">
        <f t="shared" si="30"/>
        <v>24</v>
      </c>
      <c r="AC509">
        <f t="shared" si="31"/>
        <v>119</v>
      </c>
      <c r="AD509" t="b">
        <f t="shared" si="32"/>
        <v>1</v>
      </c>
    </row>
    <row r="510" spans="1:30" ht="15">
      <c r="A510" t="s">
        <v>719</v>
      </c>
      <c r="B510" t="s">
        <v>705</v>
      </c>
      <c r="C510" t="str">
        <f>VLOOKUP(A510,'[1]TBL-Rosters (16).csv'!$A$2:$E$2007,5,FALSE)</f>
        <v>STM</v>
      </c>
      <c r="D510" s="10" t="s">
        <v>78</v>
      </c>
      <c r="E510" s="10" t="s">
        <v>1</v>
      </c>
      <c r="F510" s="10" t="s">
        <v>7</v>
      </c>
      <c r="G510" s="10">
        <v>-16</v>
      </c>
      <c r="H510" s="10" t="s">
        <v>35</v>
      </c>
      <c r="I510" s="10" t="s">
        <v>38</v>
      </c>
      <c r="J510">
        <v>29</v>
      </c>
      <c r="K510">
        <v>27</v>
      </c>
      <c r="L510" s="1">
        <v>133.33333333333331</v>
      </c>
      <c r="M510">
        <v>81</v>
      </c>
      <c r="N510">
        <v>144</v>
      </c>
      <c r="O510">
        <v>23</v>
      </c>
      <c r="P510">
        <v>48</v>
      </c>
      <c r="Q510">
        <v>6</v>
      </c>
      <c r="R510">
        <v>590</v>
      </c>
      <c r="S510">
        <v>0</v>
      </c>
      <c r="T510">
        <v>590</v>
      </c>
      <c r="U510" s="1">
        <v>1.6666666666666665</v>
      </c>
      <c r="V510">
        <v>4</v>
      </c>
      <c r="W510">
        <v>5</v>
      </c>
      <c r="X510">
        <v>11</v>
      </c>
      <c r="Y510" s="9">
        <v>5.467500000000001</v>
      </c>
      <c r="AA510" t="str">
        <f t="shared" si="29"/>
        <v>3</v>
      </c>
      <c r="AB510" t="str">
        <f t="shared" si="30"/>
        <v>25/8*</v>
      </c>
      <c r="AC510">
        <f t="shared" si="31"/>
        <v>92</v>
      </c>
      <c r="AD510" t="b">
        <f t="shared" si="32"/>
        <v>1</v>
      </c>
    </row>
    <row r="511" spans="1:30" ht="15">
      <c r="A511" t="s">
        <v>492</v>
      </c>
      <c r="B511" t="s">
        <v>478</v>
      </c>
      <c r="C511" t="str">
        <f>VLOOKUP(A511,'[1]TBL-Rosters (16).csv'!$A$2:$E$2007,5,FALSE)</f>
        <v>STM</v>
      </c>
      <c r="D511" s="10" t="s">
        <v>38</v>
      </c>
      <c r="E511" s="10" t="s">
        <v>1</v>
      </c>
      <c r="F511" s="10" t="s">
        <v>58</v>
      </c>
      <c r="G511" s="10">
        <v>-13</v>
      </c>
      <c r="H511" s="10" t="s">
        <v>25</v>
      </c>
      <c r="I511" s="10" t="s">
        <v>16</v>
      </c>
      <c r="J511">
        <v>22</v>
      </c>
      <c r="K511">
        <v>21</v>
      </c>
      <c r="L511" s="1">
        <v>109.33333333333331</v>
      </c>
      <c r="M511">
        <v>44</v>
      </c>
      <c r="N511">
        <v>114</v>
      </c>
      <c r="O511">
        <v>17</v>
      </c>
      <c r="P511">
        <v>21</v>
      </c>
      <c r="Q511">
        <v>1</v>
      </c>
      <c r="R511">
        <v>458</v>
      </c>
      <c r="S511">
        <v>458</v>
      </c>
      <c r="T511">
        <v>0</v>
      </c>
      <c r="U511" s="1">
        <v>3</v>
      </c>
      <c r="V511">
        <v>0</v>
      </c>
      <c r="W511">
        <v>2</v>
      </c>
      <c r="X511">
        <v>12</v>
      </c>
      <c r="Y511" s="9">
        <v>3.6219512195121957</v>
      </c>
      <c r="AA511" t="str">
        <f t="shared" si="29"/>
        <v>8</v>
      </c>
      <c r="AB511" t="str">
        <f t="shared" si="30"/>
        <v>21/14*</v>
      </c>
      <c r="AC511">
        <f t="shared" si="31"/>
        <v>65</v>
      </c>
      <c r="AD511" t="b">
        <f t="shared" si="32"/>
        <v>1</v>
      </c>
    </row>
    <row r="512" spans="1:30" ht="15">
      <c r="A512" t="s">
        <v>412</v>
      </c>
      <c r="B512" t="s">
        <v>407</v>
      </c>
      <c r="C512" t="str">
        <f>VLOOKUP(A512,'[1]TBL-Rosters (16).csv'!$A$2:$E$2007,5,FALSE)</f>
        <v>STM</v>
      </c>
      <c r="D512" s="10" t="s">
        <v>8</v>
      </c>
      <c r="E512" s="10" t="s">
        <v>1</v>
      </c>
      <c r="F512" s="10">
        <v>-26</v>
      </c>
      <c r="G512" s="10">
        <v>-32</v>
      </c>
      <c r="H512" s="10" t="s">
        <v>35</v>
      </c>
      <c r="I512" s="10" t="s">
        <v>81</v>
      </c>
      <c r="J512">
        <v>14</v>
      </c>
      <c r="K512">
        <v>13</v>
      </c>
      <c r="L512" s="1">
        <v>62.66666666666668</v>
      </c>
      <c r="M512">
        <v>39</v>
      </c>
      <c r="N512">
        <v>65</v>
      </c>
      <c r="O512">
        <v>14</v>
      </c>
      <c r="P512">
        <v>28</v>
      </c>
      <c r="Q512">
        <v>0</v>
      </c>
      <c r="R512">
        <v>277</v>
      </c>
      <c r="S512">
        <v>277</v>
      </c>
      <c r="T512">
        <v>0</v>
      </c>
      <c r="U512" s="1">
        <v>2.3333333333333335</v>
      </c>
      <c r="V512">
        <v>2</v>
      </c>
      <c r="W512">
        <v>2</v>
      </c>
      <c r="X512">
        <v>9</v>
      </c>
      <c r="Y512" s="9">
        <v>5.601063829787233</v>
      </c>
      <c r="AA512" t="str">
        <f t="shared" si="29"/>
        <v>6</v>
      </c>
      <c r="AB512" t="str">
        <f t="shared" si="30"/>
        <v>25/11*</v>
      </c>
      <c r="AC512">
        <f t="shared" si="31"/>
        <v>44</v>
      </c>
      <c r="AD512" t="b">
        <f t="shared" si="32"/>
        <v>1</v>
      </c>
    </row>
    <row r="513" spans="1:30" ht="15">
      <c r="A513" t="s">
        <v>258</v>
      </c>
      <c r="B513" t="s">
        <v>245</v>
      </c>
      <c r="C513" t="str">
        <f>VLOOKUP(A513,'[1]TBL-Rosters (16).csv'!$A$2:$E$2007,5,FALSE)</f>
        <v>STM</v>
      </c>
      <c r="D513" s="10" t="s">
        <v>56</v>
      </c>
      <c r="E513" s="10" t="s">
        <v>1</v>
      </c>
      <c r="F513" s="10" t="s">
        <v>7</v>
      </c>
      <c r="G513" s="10" t="s">
        <v>143</v>
      </c>
      <c r="H513" s="10" t="s">
        <v>120</v>
      </c>
      <c r="I513" s="10" t="s">
        <v>39</v>
      </c>
      <c r="J513">
        <v>18</v>
      </c>
      <c r="K513">
        <v>13</v>
      </c>
      <c r="L513" s="1">
        <v>69</v>
      </c>
      <c r="M513">
        <v>27</v>
      </c>
      <c r="N513">
        <v>57</v>
      </c>
      <c r="O513">
        <v>4</v>
      </c>
      <c r="P513">
        <v>21</v>
      </c>
      <c r="Q513">
        <v>1</v>
      </c>
      <c r="R513">
        <v>285</v>
      </c>
      <c r="S513">
        <v>285</v>
      </c>
      <c r="T513">
        <v>0</v>
      </c>
      <c r="U513" s="1">
        <v>10.333333333333332</v>
      </c>
      <c r="V513">
        <v>3</v>
      </c>
      <c r="W513">
        <v>6</v>
      </c>
      <c r="X513">
        <v>42</v>
      </c>
      <c r="Y513" s="9">
        <v>3.5217391304347827</v>
      </c>
      <c r="AA513" t="str">
        <f t="shared" si="29"/>
        <v>12</v>
      </c>
      <c r="AB513" t="str">
        <f t="shared" si="30"/>
        <v>19/10*</v>
      </c>
      <c r="AC513">
        <f t="shared" si="31"/>
        <v>31</v>
      </c>
      <c r="AD513" t="b">
        <f t="shared" si="32"/>
        <v>1</v>
      </c>
    </row>
    <row r="514" spans="1:30" ht="15">
      <c r="A514" t="s">
        <v>511</v>
      </c>
      <c r="B514" t="s">
        <v>494</v>
      </c>
      <c r="C514" t="str">
        <f>VLOOKUP(A514,'[1]TBL-Rosters (16).csv'!$A$2:$E$2007,5,FALSE)</f>
        <v>STM</v>
      </c>
      <c r="D514" s="10" t="s">
        <v>232</v>
      </c>
      <c r="E514" s="10" t="s">
        <v>1</v>
      </c>
      <c r="F514" s="10" t="s">
        <v>169</v>
      </c>
      <c r="G514" s="10">
        <v>-33</v>
      </c>
      <c r="H514" s="10" t="s">
        <v>35</v>
      </c>
      <c r="I514" s="10" t="s">
        <v>1</v>
      </c>
      <c r="J514">
        <v>12</v>
      </c>
      <c r="K514">
        <v>12</v>
      </c>
      <c r="L514" s="1">
        <v>53.66666666666668</v>
      </c>
      <c r="M514">
        <v>36</v>
      </c>
      <c r="N514">
        <v>59</v>
      </c>
      <c r="O514">
        <v>12</v>
      </c>
      <c r="P514">
        <v>18</v>
      </c>
      <c r="Q514">
        <v>0</v>
      </c>
      <c r="R514">
        <v>237</v>
      </c>
      <c r="S514">
        <v>0</v>
      </c>
      <c r="T514">
        <v>237</v>
      </c>
      <c r="U514" s="1">
        <v>0</v>
      </c>
      <c r="V514">
        <v>0</v>
      </c>
      <c r="W514">
        <v>0</v>
      </c>
      <c r="X514">
        <v>0</v>
      </c>
      <c r="Y514" s="9">
        <v>6.03726708074534</v>
      </c>
      <c r="AA514" t="str">
        <f t="shared" si="29"/>
        <v>2</v>
      </c>
      <c r="AB514" t="str">
        <f t="shared" si="30"/>
        <v>25</v>
      </c>
      <c r="AC514">
        <f t="shared" si="31"/>
        <v>18</v>
      </c>
      <c r="AD514" t="b">
        <f t="shared" si="32"/>
        <v>1</v>
      </c>
    </row>
    <row r="515" spans="1:30" ht="15">
      <c r="A515" t="s">
        <v>171</v>
      </c>
      <c r="C515" t="str">
        <f>VLOOKUP(A515,'[1]TBL-Rosters (16).csv'!$A$2:$E$2007,5,FALSE)</f>
        <v>STM</v>
      </c>
      <c r="D515" s="10" t="s">
        <v>54</v>
      </c>
      <c r="E515" s="10" t="s">
        <v>1</v>
      </c>
      <c r="F515" s="10">
        <v>-14</v>
      </c>
      <c r="G515" s="10">
        <v>-62</v>
      </c>
      <c r="H515" s="10" t="s">
        <v>172</v>
      </c>
      <c r="I515" s="10" t="s">
        <v>1</v>
      </c>
      <c r="J515">
        <v>2</v>
      </c>
      <c r="K515">
        <v>2</v>
      </c>
      <c r="L515" s="1">
        <v>9.333333333333332</v>
      </c>
      <c r="M515">
        <v>8</v>
      </c>
      <c r="N515">
        <v>15</v>
      </c>
      <c r="O515">
        <v>4</v>
      </c>
      <c r="P515">
        <v>4</v>
      </c>
      <c r="Q515">
        <v>0</v>
      </c>
      <c r="R515">
        <v>45</v>
      </c>
      <c r="S515">
        <v>45</v>
      </c>
      <c r="T515">
        <v>0</v>
      </c>
      <c r="U515" s="1">
        <v>0</v>
      </c>
      <c r="V515">
        <v>0</v>
      </c>
      <c r="W515">
        <v>0</v>
      </c>
      <c r="X515">
        <v>0</v>
      </c>
      <c r="Y515" s="9">
        <v>7.714285714285715</v>
      </c>
      <c r="AA515" t="str">
        <f aca="true" t="shared" si="33" ref="AA515:AA578">IF(E515="",D515,IF(D515="",E515,CONCATENATE(D515,"/",E515)))</f>
        <v>1</v>
      </c>
      <c r="AB515" t="str">
        <f aca="true" t="shared" si="34" ref="AB515:AB578">IF(I515="",H515,IF(H515="",CONCATENATE(I515,"*"),CONCATENATE(H515,"/",I515,"*")))</f>
        <v>30</v>
      </c>
      <c r="AC515">
        <f t="shared" si="31"/>
        <v>6</v>
      </c>
      <c r="AD515" t="b">
        <f t="shared" si="32"/>
        <v>1</v>
      </c>
    </row>
    <row r="516" spans="1:30" ht="15">
      <c r="A516" t="s">
        <v>404</v>
      </c>
      <c r="B516" t="s">
        <v>389</v>
      </c>
      <c r="C516" t="str">
        <f>VLOOKUP(A516,'[1]TBL-Rosters (16).csv'!$A$2:$E$2007,5,FALSE)</f>
        <v>STM</v>
      </c>
      <c r="D516" s="10" t="s">
        <v>1</v>
      </c>
      <c r="E516" s="10" t="s">
        <v>85</v>
      </c>
      <c r="F516" s="10">
        <v>-61</v>
      </c>
      <c r="G516" s="10" t="s">
        <v>97</v>
      </c>
      <c r="H516" s="10" t="s">
        <v>30</v>
      </c>
      <c r="I516" s="10" t="s">
        <v>8</v>
      </c>
      <c r="J516">
        <v>52</v>
      </c>
      <c r="K516">
        <v>2</v>
      </c>
      <c r="L516" s="1">
        <v>54</v>
      </c>
      <c r="M516">
        <v>30</v>
      </c>
      <c r="N516">
        <v>46</v>
      </c>
      <c r="O516">
        <v>7</v>
      </c>
      <c r="P516">
        <v>30</v>
      </c>
      <c r="Q516">
        <v>1</v>
      </c>
      <c r="R516">
        <v>223</v>
      </c>
      <c r="S516">
        <v>223</v>
      </c>
      <c r="T516">
        <v>0</v>
      </c>
      <c r="U516" s="1">
        <v>51</v>
      </c>
      <c r="V516">
        <v>30</v>
      </c>
      <c r="W516">
        <v>43</v>
      </c>
      <c r="X516">
        <v>210</v>
      </c>
      <c r="Y516" s="9">
        <v>5</v>
      </c>
      <c r="AA516" t="str">
        <f t="shared" si="33"/>
        <v>10*</v>
      </c>
      <c r="AB516" t="str">
        <f t="shared" si="34"/>
        <v>9/6*</v>
      </c>
      <c r="AC516">
        <f aca="true" t="shared" si="35" ref="AC516:AC579">IF(C516=C517,AC517+K516,K516)</f>
        <v>4</v>
      </c>
      <c r="AD516" t="b">
        <f aca="true" t="shared" si="36" ref="AD516:AD579">C516=C515</f>
        <v>1</v>
      </c>
    </row>
    <row r="517" spans="1:30" ht="15">
      <c r="A517" t="s">
        <v>564</v>
      </c>
      <c r="B517" t="s">
        <v>548</v>
      </c>
      <c r="C517" t="str">
        <f>VLOOKUP(A517,'[1]TBL-Rosters (16).csv'!$A$2:$E$2007,5,FALSE)</f>
        <v>STM</v>
      </c>
      <c r="D517" s="10" t="s">
        <v>1</v>
      </c>
      <c r="E517" s="10" t="s">
        <v>90</v>
      </c>
      <c r="F517" s="10">
        <v>-62</v>
      </c>
      <c r="G517" s="10">
        <v>-34</v>
      </c>
      <c r="H517" s="10" t="s">
        <v>38</v>
      </c>
      <c r="I517" s="10" t="s">
        <v>8</v>
      </c>
      <c r="J517">
        <v>26</v>
      </c>
      <c r="K517">
        <v>1</v>
      </c>
      <c r="L517" s="1">
        <v>25</v>
      </c>
      <c r="M517">
        <v>14</v>
      </c>
      <c r="N517">
        <v>27</v>
      </c>
      <c r="O517">
        <v>6</v>
      </c>
      <c r="P517">
        <v>17</v>
      </c>
      <c r="Q517">
        <v>0</v>
      </c>
      <c r="R517">
        <v>116</v>
      </c>
      <c r="S517">
        <v>38</v>
      </c>
      <c r="T517">
        <v>78</v>
      </c>
      <c r="U517" s="1">
        <v>23.666666666666664</v>
      </c>
      <c r="V517">
        <v>14</v>
      </c>
      <c r="W517">
        <v>27</v>
      </c>
      <c r="X517">
        <v>111</v>
      </c>
      <c r="Y517" s="9">
        <v>5.04</v>
      </c>
      <c r="AA517" t="str">
        <f t="shared" si="33"/>
        <v>6*</v>
      </c>
      <c r="AB517" t="str">
        <f t="shared" si="34"/>
        <v>8/6*</v>
      </c>
      <c r="AC517">
        <f t="shared" si="35"/>
        <v>2</v>
      </c>
      <c r="AD517" t="b">
        <f t="shared" si="36"/>
        <v>1</v>
      </c>
    </row>
    <row r="518" spans="1:30" ht="15">
      <c r="A518" t="s">
        <v>445</v>
      </c>
      <c r="B518" t="s">
        <v>444</v>
      </c>
      <c r="C518" t="str">
        <f>VLOOKUP(A518,'[1]TBL-Rosters (16).csv'!$A$2:$E$2007,5,FALSE)</f>
        <v>STM</v>
      </c>
      <c r="D518" s="10" t="s">
        <v>1</v>
      </c>
      <c r="E518" s="10" t="s">
        <v>2</v>
      </c>
      <c r="F518" s="10" t="s">
        <v>46</v>
      </c>
      <c r="G518" s="10">
        <v>-21</v>
      </c>
      <c r="H518" s="10" t="s">
        <v>66</v>
      </c>
      <c r="I518" s="10" t="s">
        <v>30</v>
      </c>
      <c r="J518">
        <v>16</v>
      </c>
      <c r="K518">
        <v>1</v>
      </c>
      <c r="L518" s="1">
        <v>26.666666666666664</v>
      </c>
      <c r="M518">
        <v>19</v>
      </c>
      <c r="N518">
        <v>32</v>
      </c>
      <c r="O518">
        <v>5</v>
      </c>
      <c r="P518">
        <v>10</v>
      </c>
      <c r="Q518">
        <v>0</v>
      </c>
      <c r="R518">
        <v>124</v>
      </c>
      <c r="S518">
        <v>0</v>
      </c>
      <c r="T518">
        <v>124</v>
      </c>
      <c r="U518" s="1">
        <v>23</v>
      </c>
      <c r="V518">
        <v>15</v>
      </c>
      <c r="W518">
        <v>23</v>
      </c>
      <c r="X518">
        <v>104</v>
      </c>
      <c r="Y518" s="9">
        <v>6.4125000000000005</v>
      </c>
      <c r="AA518" t="str">
        <f t="shared" si="33"/>
        <v>1*</v>
      </c>
      <c r="AB518" t="str">
        <f t="shared" si="34"/>
        <v>26/9*</v>
      </c>
      <c r="AC518">
        <f t="shared" si="35"/>
        <v>1</v>
      </c>
      <c r="AD518" t="b">
        <f t="shared" si="36"/>
        <v>1</v>
      </c>
    </row>
    <row r="519" spans="1:30" ht="15">
      <c r="A519" t="s">
        <v>170</v>
      </c>
      <c r="C519" t="str">
        <f>VLOOKUP(A519,'[1]TBL-Rosters (16).csv'!$A$2:$E$2007,5,FALSE)</f>
        <v>STM</v>
      </c>
      <c r="D519" s="10" t="s">
        <v>1</v>
      </c>
      <c r="E519" s="10" t="s">
        <v>85</v>
      </c>
      <c r="F519" s="10" t="s">
        <v>58</v>
      </c>
      <c r="G519" s="10" t="s">
        <v>97</v>
      </c>
      <c r="H519" s="10" t="s">
        <v>1</v>
      </c>
      <c r="I519" s="10" t="s">
        <v>8</v>
      </c>
      <c r="J519">
        <v>18</v>
      </c>
      <c r="K519">
        <v>0</v>
      </c>
      <c r="L519" s="1">
        <v>15.333333333333332</v>
      </c>
      <c r="M519">
        <v>5</v>
      </c>
      <c r="N519">
        <v>15</v>
      </c>
      <c r="O519">
        <v>2</v>
      </c>
      <c r="P519">
        <v>4</v>
      </c>
      <c r="Q519">
        <v>1</v>
      </c>
      <c r="R519">
        <v>67</v>
      </c>
      <c r="S519">
        <v>0</v>
      </c>
      <c r="T519">
        <v>67</v>
      </c>
      <c r="U519" s="1">
        <v>15.333333333333332</v>
      </c>
      <c r="V519">
        <v>5</v>
      </c>
      <c r="W519">
        <v>15</v>
      </c>
      <c r="X519">
        <v>67</v>
      </c>
      <c r="Y519" s="9">
        <v>2.9347826086956523</v>
      </c>
      <c r="AA519" t="str">
        <f t="shared" si="33"/>
        <v>10*</v>
      </c>
      <c r="AB519" t="str">
        <f t="shared" si="34"/>
        <v>6*</v>
      </c>
      <c r="AC519">
        <f t="shared" si="35"/>
        <v>0</v>
      </c>
      <c r="AD519" t="b">
        <f t="shared" si="36"/>
        <v>1</v>
      </c>
    </row>
    <row r="520" spans="1:30" ht="15">
      <c r="A520" t="s">
        <v>76</v>
      </c>
      <c r="C520" t="str">
        <f>VLOOKUP(A520,'[1]TBL-Rosters (16).csv'!$A$2:$E$2007,5,FALSE)</f>
        <v>STM</v>
      </c>
      <c r="D520" s="10" t="s">
        <v>1</v>
      </c>
      <c r="E520" s="10" t="s">
        <v>77</v>
      </c>
      <c r="F520" s="10">
        <v>-25</v>
      </c>
      <c r="G520" s="10" t="s">
        <v>17</v>
      </c>
      <c r="H520" s="10" t="s">
        <v>1</v>
      </c>
      <c r="I520" s="10" t="s">
        <v>38</v>
      </c>
      <c r="J520">
        <v>23</v>
      </c>
      <c r="K520">
        <v>0</v>
      </c>
      <c r="L520" s="1">
        <v>33.66666666666668</v>
      </c>
      <c r="M520">
        <v>8</v>
      </c>
      <c r="N520">
        <v>17</v>
      </c>
      <c r="O520">
        <v>3</v>
      </c>
      <c r="P520">
        <v>13</v>
      </c>
      <c r="Q520">
        <v>0</v>
      </c>
      <c r="R520">
        <v>128</v>
      </c>
      <c r="S520">
        <v>0</v>
      </c>
      <c r="T520">
        <v>128</v>
      </c>
      <c r="U520" s="1">
        <v>33.66666666666668</v>
      </c>
      <c r="V520">
        <v>8</v>
      </c>
      <c r="W520">
        <v>17</v>
      </c>
      <c r="X520">
        <v>128</v>
      </c>
      <c r="Y520" s="9">
        <v>2.138613861386138</v>
      </c>
      <c r="AA520" t="str">
        <f t="shared" si="33"/>
        <v>23*</v>
      </c>
      <c r="AB520" t="str">
        <f t="shared" si="34"/>
        <v>8*</v>
      </c>
      <c r="AC520">
        <f t="shared" si="35"/>
        <v>0</v>
      </c>
      <c r="AD520" t="b">
        <f t="shared" si="36"/>
        <v>1</v>
      </c>
    </row>
    <row r="521" spans="1:30" ht="15">
      <c r="A521" t="s">
        <v>473</v>
      </c>
      <c r="B521" t="s">
        <v>460</v>
      </c>
      <c r="C521" t="str">
        <f>VLOOKUP(A521,'[1]TBL-Rosters (16).csv'!$A$2:$E$2007,5,FALSE)</f>
        <v>STM</v>
      </c>
      <c r="D521" s="10" t="s">
        <v>1</v>
      </c>
      <c r="E521" s="10" t="s">
        <v>240</v>
      </c>
      <c r="F521" s="10">
        <v>-14</v>
      </c>
      <c r="G521" s="10" t="s">
        <v>97</v>
      </c>
      <c r="H521" s="10" t="s">
        <v>1</v>
      </c>
      <c r="I521" s="10" t="s">
        <v>8</v>
      </c>
      <c r="J521">
        <v>71</v>
      </c>
      <c r="K521">
        <v>0</v>
      </c>
      <c r="L521" s="1">
        <v>64.66666666666667</v>
      </c>
      <c r="M521">
        <v>24</v>
      </c>
      <c r="N521">
        <v>44</v>
      </c>
      <c r="O521">
        <v>8</v>
      </c>
      <c r="P521">
        <v>25</v>
      </c>
      <c r="Q521">
        <v>1</v>
      </c>
      <c r="R521">
        <v>266</v>
      </c>
      <c r="S521">
        <v>0</v>
      </c>
      <c r="T521">
        <v>266</v>
      </c>
      <c r="U521" s="1">
        <v>64.66666666666667</v>
      </c>
      <c r="V521">
        <v>24</v>
      </c>
      <c r="W521">
        <v>44</v>
      </c>
      <c r="X521">
        <v>266</v>
      </c>
      <c r="Y521" s="9">
        <v>3.34020618556701</v>
      </c>
      <c r="AA521" t="str">
        <f t="shared" si="33"/>
        <v>15*</v>
      </c>
      <c r="AB521" t="str">
        <f t="shared" si="34"/>
        <v>6*</v>
      </c>
      <c r="AC521">
        <f t="shared" si="35"/>
        <v>0</v>
      </c>
      <c r="AD521" t="b">
        <f t="shared" si="36"/>
        <v>1</v>
      </c>
    </row>
    <row r="522" spans="1:30" ht="15">
      <c r="A522" t="s">
        <v>333</v>
      </c>
      <c r="B522" t="s">
        <v>319</v>
      </c>
      <c r="C522" t="str">
        <f>VLOOKUP(A522,'[1]TBL-Rosters (16).csv'!$A$2:$E$2007,5,FALSE)</f>
        <v>STM</v>
      </c>
      <c r="D522" s="10" t="s">
        <v>1</v>
      </c>
      <c r="E522" s="10" t="s">
        <v>334</v>
      </c>
      <c r="F522" s="10" t="s">
        <v>59</v>
      </c>
      <c r="G522" s="10" t="s">
        <v>335</v>
      </c>
      <c r="H522" s="10" t="s">
        <v>1</v>
      </c>
      <c r="I522" s="10" t="s">
        <v>8</v>
      </c>
      <c r="J522">
        <v>71</v>
      </c>
      <c r="K522">
        <v>0</v>
      </c>
      <c r="L522" s="1">
        <v>69.66666666666667</v>
      </c>
      <c r="M522">
        <v>10</v>
      </c>
      <c r="N522">
        <v>51</v>
      </c>
      <c r="O522">
        <v>2</v>
      </c>
      <c r="P522">
        <v>16</v>
      </c>
      <c r="Q522">
        <v>3</v>
      </c>
      <c r="R522">
        <v>279</v>
      </c>
      <c r="S522">
        <v>279</v>
      </c>
      <c r="T522">
        <v>0</v>
      </c>
      <c r="U522" s="1">
        <v>69.66666666666667</v>
      </c>
      <c r="V522">
        <v>10</v>
      </c>
      <c r="W522">
        <v>51</v>
      </c>
      <c r="X522">
        <v>279</v>
      </c>
      <c r="Y522" s="9">
        <v>1.2918660287081338</v>
      </c>
      <c r="AA522" t="str">
        <f t="shared" si="33"/>
        <v>20*</v>
      </c>
      <c r="AB522" t="str">
        <f t="shared" si="34"/>
        <v>6*</v>
      </c>
      <c r="AC522">
        <f t="shared" si="35"/>
        <v>0</v>
      </c>
      <c r="AD522" t="b">
        <f t="shared" si="36"/>
        <v>1</v>
      </c>
    </row>
    <row r="523" spans="1:30" ht="15">
      <c r="A523" t="s">
        <v>372</v>
      </c>
      <c r="B523" t="s">
        <v>371</v>
      </c>
      <c r="C523" t="str">
        <f>VLOOKUP(A523,'[1]TBL-Rosters (16).csv'!$A$2:$E$2007,5,FALSE)</f>
        <v>STM</v>
      </c>
      <c r="D523" s="10" t="s">
        <v>1</v>
      </c>
      <c r="E523" s="10" t="s">
        <v>2</v>
      </c>
      <c r="F523" s="10" t="s">
        <v>3</v>
      </c>
      <c r="G523" s="10">
        <v>-62</v>
      </c>
      <c r="H523" s="10" t="s">
        <v>1</v>
      </c>
      <c r="I523" s="10" t="s">
        <v>39</v>
      </c>
      <c r="J523">
        <v>1</v>
      </c>
      <c r="K523">
        <v>0</v>
      </c>
      <c r="L523" s="1">
        <v>1</v>
      </c>
      <c r="M523">
        <v>4</v>
      </c>
      <c r="N523">
        <v>5</v>
      </c>
      <c r="O523">
        <v>2</v>
      </c>
      <c r="P523">
        <v>0</v>
      </c>
      <c r="Q523">
        <v>0</v>
      </c>
      <c r="R523">
        <v>8</v>
      </c>
      <c r="S523">
        <v>8</v>
      </c>
      <c r="T523">
        <v>0</v>
      </c>
      <c r="U523" s="1">
        <v>1</v>
      </c>
      <c r="V523">
        <v>4</v>
      </c>
      <c r="W523">
        <v>5</v>
      </c>
      <c r="X523">
        <v>8</v>
      </c>
      <c r="Y523" s="9">
        <v>36</v>
      </c>
      <c r="AA523" t="str">
        <f t="shared" si="33"/>
        <v>1*</v>
      </c>
      <c r="AB523" t="str">
        <f t="shared" si="34"/>
        <v>10*</v>
      </c>
      <c r="AC523">
        <f t="shared" si="35"/>
        <v>0</v>
      </c>
      <c r="AD523" t="b">
        <f t="shared" si="36"/>
        <v>1</v>
      </c>
    </row>
    <row r="524" spans="1:30" ht="15">
      <c r="A524" t="s">
        <v>173</v>
      </c>
      <c r="C524" t="str">
        <f>VLOOKUP(A524,'[1]TBL-Rosters (16).csv'!$A$2:$E$2007,5,FALSE)</f>
        <v>STM</v>
      </c>
      <c r="D524" s="10" t="s">
        <v>1</v>
      </c>
      <c r="E524" s="10" t="s">
        <v>85</v>
      </c>
      <c r="F524" s="10">
        <v>-62</v>
      </c>
      <c r="G524" s="10" t="s">
        <v>3</v>
      </c>
      <c r="H524" s="10" t="s">
        <v>1</v>
      </c>
      <c r="I524" s="10" t="s">
        <v>8</v>
      </c>
      <c r="J524">
        <v>10</v>
      </c>
      <c r="K524">
        <v>0</v>
      </c>
      <c r="L524" s="1">
        <v>10</v>
      </c>
      <c r="M524">
        <v>6</v>
      </c>
      <c r="N524">
        <v>5</v>
      </c>
      <c r="O524">
        <v>0</v>
      </c>
      <c r="P524">
        <v>10</v>
      </c>
      <c r="Q524">
        <v>0</v>
      </c>
      <c r="R524">
        <v>44</v>
      </c>
      <c r="S524">
        <v>0</v>
      </c>
      <c r="T524">
        <v>44</v>
      </c>
      <c r="U524" s="1">
        <v>10</v>
      </c>
      <c r="V524">
        <v>6</v>
      </c>
      <c r="W524">
        <v>5</v>
      </c>
      <c r="X524">
        <v>44</v>
      </c>
      <c r="Y524" s="9">
        <v>5.4</v>
      </c>
      <c r="AA524" t="str">
        <f t="shared" si="33"/>
        <v>10*</v>
      </c>
      <c r="AB524" t="str">
        <f t="shared" si="34"/>
        <v>6*</v>
      </c>
      <c r="AC524">
        <f t="shared" si="35"/>
        <v>0</v>
      </c>
      <c r="AD524" t="b">
        <f t="shared" si="36"/>
        <v>1</v>
      </c>
    </row>
    <row r="525" spans="1:30" ht="15">
      <c r="A525" t="s">
        <v>220</v>
      </c>
      <c r="B525" t="s">
        <v>205</v>
      </c>
      <c r="C525" t="str">
        <f>VLOOKUP(A525,'[1]TBL-Rosters (16).csv'!$A$2:$E$2007,5,FALSE)</f>
        <v>STM</v>
      </c>
      <c r="D525" s="10" t="s">
        <v>1</v>
      </c>
      <c r="E525" s="10" t="s">
        <v>221</v>
      </c>
      <c r="F525" s="10">
        <v>-31</v>
      </c>
      <c r="G525" s="10" t="s">
        <v>17</v>
      </c>
      <c r="H525" s="10" t="s">
        <v>1</v>
      </c>
      <c r="I525" s="10" t="s">
        <v>8</v>
      </c>
      <c r="J525">
        <v>71</v>
      </c>
      <c r="K525">
        <v>0</v>
      </c>
      <c r="L525" s="1">
        <v>63.66666666666668</v>
      </c>
      <c r="M525">
        <v>14</v>
      </c>
      <c r="N525">
        <v>45</v>
      </c>
      <c r="O525">
        <v>6</v>
      </c>
      <c r="P525">
        <v>29</v>
      </c>
      <c r="Q525">
        <v>2</v>
      </c>
      <c r="R525">
        <v>261</v>
      </c>
      <c r="S525">
        <v>0</v>
      </c>
      <c r="T525">
        <v>261</v>
      </c>
      <c r="U525" s="1">
        <v>63.66666666666668</v>
      </c>
      <c r="V525">
        <v>14</v>
      </c>
      <c r="W525">
        <v>45</v>
      </c>
      <c r="X525">
        <v>261</v>
      </c>
      <c r="Y525" s="9">
        <v>1.9790575916230362</v>
      </c>
      <c r="AA525" t="str">
        <f t="shared" si="33"/>
        <v>19*</v>
      </c>
      <c r="AB525" t="str">
        <f t="shared" si="34"/>
        <v>6*</v>
      </c>
      <c r="AC525">
        <f t="shared" si="35"/>
        <v>0</v>
      </c>
      <c r="AD525" t="b">
        <f t="shared" si="36"/>
        <v>1</v>
      </c>
    </row>
    <row r="526" spans="1:30" ht="15">
      <c r="A526" t="s">
        <v>512</v>
      </c>
      <c r="B526" t="s">
        <v>494</v>
      </c>
      <c r="C526" t="str">
        <f>VLOOKUP(A526,'[1]TBL-Rosters (16).csv'!$A$2:$E$2007,5,FALSE)</f>
        <v>STM</v>
      </c>
      <c r="D526" s="10" t="s">
        <v>1</v>
      </c>
      <c r="E526" s="10" t="s">
        <v>75</v>
      </c>
      <c r="F526" s="10">
        <v>-13</v>
      </c>
      <c r="G526" s="10" t="s">
        <v>46</v>
      </c>
      <c r="H526" s="10" t="s">
        <v>1</v>
      </c>
      <c r="I526" s="10" t="s">
        <v>8</v>
      </c>
      <c r="J526">
        <v>46</v>
      </c>
      <c r="K526">
        <v>0</v>
      </c>
      <c r="L526" s="1">
        <v>46.333333333333336</v>
      </c>
      <c r="M526">
        <v>18</v>
      </c>
      <c r="N526">
        <v>41</v>
      </c>
      <c r="O526">
        <v>6</v>
      </c>
      <c r="P526">
        <v>19</v>
      </c>
      <c r="Q526">
        <v>2</v>
      </c>
      <c r="R526">
        <v>195</v>
      </c>
      <c r="S526">
        <v>0</v>
      </c>
      <c r="T526">
        <v>195</v>
      </c>
      <c r="U526" s="1">
        <v>46.333333333333336</v>
      </c>
      <c r="V526">
        <v>18</v>
      </c>
      <c r="W526">
        <v>41</v>
      </c>
      <c r="X526">
        <v>195</v>
      </c>
      <c r="Y526" s="9">
        <v>3.4964028776978417</v>
      </c>
      <c r="AA526" t="str">
        <f t="shared" si="33"/>
        <v>11*</v>
      </c>
      <c r="AB526" t="str">
        <f t="shared" si="34"/>
        <v>6*</v>
      </c>
      <c r="AC526">
        <f t="shared" si="35"/>
        <v>0</v>
      </c>
      <c r="AD526" t="b">
        <f t="shared" si="36"/>
        <v>1</v>
      </c>
    </row>
    <row r="527" spans="1:30" ht="15">
      <c r="A527" t="s">
        <v>638</v>
      </c>
      <c r="B527" t="s">
        <v>637</v>
      </c>
      <c r="C527" t="str">
        <f>VLOOKUP(A527,'[1]TBL-Rosters (16).csv'!$A$2:$E$2007,5,FALSE)</f>
        <v>STM</v>
      </c>
      <c r="D527" s="10" t="s">
        <v>1</v>
      </c>
      <c r="E527" s="10" t="s">
        <v>99</v>
      </c>
      <c r="F527" s="10" t="s">
        <v>7</v>
      </c>
      <c r="G527" s="10">
        <v>-45</v>
      </c>
      <c r="H527" s="10" t="s">
        <v>1</v>
      </c>
      <c r="I527" s="10" t="s">
        <v>8</v>
      </c>
      <c r="J527">
        <v>23</v>
      </c>
      <c r="K527">
        <v>0</v>
      </c>
      <c r="L527" s="1">
        <v>19</v>
      </c>
      <c r="M527">
        <v>13</v>
      </c>
      <c r="N527">
        <v>20</v>
      </c>
      <c r="O527">
        <v>5</v>
      </c>
      <c r="P527">
        <v>6</v>
      </c>
      <c r="Q527">
        <v>0</v>
      </c>
      <c r="R527">
        <v>83</v>
      </c>
      <c r="S527">
        <v>0</v>
      </c>
      <c r="T527">
        <v>83</v>
      </c>
      <c r="U527" s="1">
        <v>19</v>
      </c>
      <c r="V527">
        <v>13</v>
      </c>
      <c r="W527">
        <v>20</v>
      </c>
      <c r="X527">
        <v>83</v>
      </c>
      <c r="Y527" s="9">
        <v>6.157894736842105</v>
      </c>
      <c r="AA527" t="str">
        <f t="shared" si="33"/>
        <v>3*</v>
      </c>
      <c r="AB527" t="str">
        <f t="shared" si="34"/>
        <v>6*</v>
      </c>
      <c r="AC527">
        <f t="shared" si="35"/>
        <v>0</v>
      </c>
      <c r="AD527" t="b">
        <f t="shared" si="36"/>
        <v>1</v>
      </c>
    </row>
    <row r="528" spans="1:30" ht="15">
      <c r="A528" t="s">
        <v>475</v>
      </c>
      <c r="B528" t="s">
        <v>460</v>
      </c>
      <c r="C528" t="str">
        <f>VLOOKUP(A528,'[1]TBL-Rosters (16).csv'!$A$2:$E$2007,5,FALSE)</f>
        <v>STM</v>
      </c>
      <c r="D528" s="10" t="s">
        <v>1</v>
      </c>
      <c r="E528" s="10" t="s">
        <v>6</v>
      </c>
      <c r="F528" s="10">
        <v>-44</v>
      </c>
      <c r="G528" s="10">
        <v>-13</v>
      </c>
      <c r="H528" s="10" t="s">
        <v>1</v>
      </c>
      <c r="I528" s="10" t="s">
        <v>8</v>
      </c>
      <c r="J528">
        <v>56</v>
      </c>
      <c r="K528">
        <v>0</v>
      </c>
      <c r="L528" s="1">
        <v>57</v>
      </c>
      <c r="M528">
        <v>39</v>
      </c>
      <c r="N528">
        <v>55</v>
      </c>
      <c r="O528">
        <v>9</v>
      </c>
      <c r="P528">
        <v>30</v>
      </c>
      <c r="Q528">
        <v>1</v>
      </c>
      <c r="R528">
        <v>248</v>
      </c>
      <c r="S528">
        <v>157</v>
      </c>
      <c r="T528">
        <v>91</v>
      </c>
      <c r="U528" s="1">
        <v>57</v>
      </c>
      <c r="V528">
        <v>39</v>
      </c>
      <c r="W528">
        <v>55</v>
      </c>
      <c r="X528">
        <v>248</v>
      </c>
      <c r="Y528" s="9">
        <v>6.157894736842105</v>
      </c>
      <c r="AA528" t="str">
        <f t="shared" si="33"/>
        <v>5*</v>
      </c>
      <c r="AB528" t="str">
        <f t="shared" si="34"/>
        <v>6*</v>
      </c>
      <c r="AC528">
        <f t="shared" si="35"/>
        <v>0</v>
      </c>
      <c r="AD528" t="b">
        <f t="shared" si="36"/>
        <v>1</v>
      </c>
    </row>
    <row r="529" spans="1:30" ht="15">
      <c r="A529" t="s">
        <v>261</v>
      </c>
      <c r="B529" t="s">
        <v>245</v>
      </c>
      <c r="C529" t="str">
        <f>VLOOKUP(A529,'[1]TBL-Rosters (16).csv'!$A$2:$E$2007,5,FALSE)</f>
        <v>STM</v>
      </c>
      <c r="D529" s="10" t="s">
        <v>1</v>
      </c>
      <c r="E529" s="10" t="s">
        <v>75</v>
      </c>
      <c r="F529" s="10">
        <v>-46</v>
      </c>
      <c r="G529" s="10" t="s">
        <v>11</v>
      </c>
      <c r="H529" s="10" t="s">
        <v>1</v>
      </c>
      <c r="I529" s="10" t="s">
        <v>8</v>
      </c>
      <c r="J529">
        <v>69</v>
      </c>
      <c r="K529">
        <v>0</v>
      </c>
      <c r="L529" s="1">
        <v>62</v>
      </c>
      <c r="M529">
        <v>29</v>
      </c>
      <c r="N529">
        <v>55</v>
      </c>
      <c r="O529">
        <v>5</v>
      </c>
      <c r="P529">
        <v>35</v>
      </c>
      <c r="Q529">
        <v>2</v>
      </c>
      <c r="R529">
        <v>276</v>
      </c>
      <c r="S529">
        <v>276</v>
      </c>
      <c r="T529">
        <v>0</v>
      </c>
      <c r="U529" s="1">
        <v>62</v>
      </c>
      <c r="V529">
        <v>29</v>
      </c>
      <c r="W529">
        <v>55</v>
      </c>
      <c r="X529">
        <v>276</v>
      </c>
      <c r="Y529" s="9">
        <v>4.209677419354839</v>
      </c>
      <c r="AA529" t="str">
        <f t="shared" si="33"/>
        <v>11*</v>
      </c>
      <c r="AB529" t="str">
        <f t="shared" si="34"/>
        <v>6*</v>
      </c>
      <c r="AC529">
        <f t="shared" si="35"/>
        <v>0</v>
      </c>
      <c r="AD529" t="b">
        <f t="shared" si="36"/>
        <v>1</v>
      </c>
    </row>
    <row r="530" spans="1:30" ht="15">
      <c r="A530" t="s">
        <v>679</v>
      </c>
      <c r="B530" t="s">
        <v>672</v>
      </c>
      <c r="C530" t="str">
        <f>VLOOKUP(A530,'[1]TBL-Rosters (16).csv'!$A$2:$E$2007,5,FALSE)</f>
        <v>STM</v>
      </c>
      <c r="D530" s="10" t="s">
        <v>1</v>
      </c>
      <c r="E530" s="10" t="s">
        <v>75</v>
      </c>
      <c r="F530" s="10">
        <v>-13</v>
      </c>
      <c r="G530" s="10" t="s">
        <v>88</v>
      </c>
      <c r="H530" s="10" t="s">
        <v>1</v>
      </c>
      <c r="I530" s="10" t="s">
        <v>8</v>
      </c>
      <c r="J530">
        <v>42</v>
      </c>
      <c r="K530">
        <v>0</v>
      </c>
      <c r="L530" s="1">
        <v>42.333333333333336</v>
      </c>
      <c r="M530">
        <v>18</v>
      </c>
      <c r="N530">
        <v>36</v>
      </c>
      <c r="O530">
        <v>4</v>
      </c>
      <c r="P530">
        <v>15</v>
      </c>
      <c r="Q530">
        <v>0</v>
      </c>
      <c r="R530">
        <v>172</v>
      </c>
      <c r="S530">
        <v>172</v>
      </c>
      <c r="T530">
        <v>0</v>
      </c>
      <c r="U530" s="1">
        <v>42.333333333333336</v>
      </c>
      <c r="V530">
        <v>18</v>
      </c>
      <c r="W530">
        <v>36</v>
      </c>
      <c r="X530">
        <v>172</v>
      </c>
      <c r="Y530" s="9">
        <v>3.826771653543307</v>
      </c>
      <c r="AA530" t="str">
        <f t="shared" si="33"/>
        <v>11*</v>
      </c>
      <c r="AB530" t="str">
        <f t="shared" si="34"/>
        <v>6*</v>
      </c>
      <c r="AC530">
        <f t="shared" si="35"/>
        <v>0</v>
      </c>
      <c r="AD530" t="b">
        <f t="shared" si="36"/>
        <v>1</v>
      </c>
    </row>
    <row r="531" spans="1:30" ht="15">
      <c r="A531" t="s">
        <v>200</v>
      </c>
      <c r="B531" t="s">
        <v>184</v>
      </c>
      <c r="C531" t="str">
        <f>VLOOKUP(A531,'[1]TBL-Rosters (16).csv'!$A$2:$E$2007,5,FALSE)</f>
        <v>STM</v>
      </c>
      <c r="D531" s="10" t="s">
        <v>1</v>
      </c>
      <c r="E531" s="10" t="s">
        <v>2</v>
      </c>
      <c r="F531" s="10" t="s">
        <v>3</v>
      </c>
      <c r="G531" s="10">
        <v>-62</v>
      </c>
      <c r="H531" s="10" t="s">
        <v>1</v>
      </c>
      <c r="I531" s="10" t="s">
        <v>81</v>
      </c>
      <c r="J531">
        <v>1</v>
      </c>
      <c r="K531">
        <v>0</v>
      </c>
      <c r="L531" s="1">
        <v>1</v>
      </c>
      <c r="M531">
        <v>3</v>
      </c>
      <c r="N531">
        <v>4</v>
      </c>
      <c r="O531">
        <v>1</v>
      </c>
      <c r="P531">
        <v>0</v>
      </c>
      <c r="Q531">
        <v>0</v>
      </c>
      <c r="R531">
        <v>9</v>
      </c>
      <c r="S531">
        <v>0</v>
      </c>
      <c r="T531">
        <v>9</v>
      </c>
      <c r="U531" s="1">
        <v>1</v>
      </c>
      <c r="V531">
        <v>3</v>
      </c>
      <c r="W531">
        <v>4</v>
      </c>
      <c r="X531">
        <v>9</v>
      </c>
      <c r="Y531" s="9">
        <v>27</v>
      </c>
      <c r="AA531" t="str">
        <f t="shared" si="33"/>
        <v>1*</v>
      </c>
      <c r="AB531" t="str">
        <f t="shared" si="34"/>
        <v>11*</v>
      </c>
      <c r="AC531">
        <f t="shared" si="35"/>
        <v>0</v>
      </c>
      <c r="AD531" t="b">
        <f t="shared" si="36"/>
        <v>1</v>
      </c>
    </row>
    <row r="532" spans="1:30" ht="15">
      <c r="A532" t="s">
        <v>259</v>
      </c>
      <c r="B532" t="s">
        <v>245</v>
      </c>
      <c r="C532" t="str">
        <f>VLOOKUP(A532,'[1]TBL-Rosters (16).csv'!$A$2:$E$2007,5,FALSE)</f>
        <v>STM</v>
      </c>
      <c r="D532" s="10" t="s">
        <v>1</v>
      </c>
      <c r="E532" s="10" t="s">
        <v>2</v>
      </c>
      <c r="F532" s="10" t="s">
        <v>3</v>
      </c>
      <c r="G532" s="10" t="s">
        <v>3</v>
      </c>
      <c r="H532" s="10" t="s">
        <v>1</v>
      </c>
      <c r="I532" s="10" t="s">
        <v>27</v>
      </c>
      <c r="J532">
        <v>1</v>
      </c>
      <c r="K532">
        <v>0</v>
      </c>
      <c r="L532" s="1">
        <v>1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3</v>
      </c>
      <c r="S532">
        <v>3</v>
      </c>
      <c r="T532">
        <v>0</v>
      </c>
      <c r="U532" s="1">
        <v>1</v>
      </c>
      <c r="V532">
        <v>0</v>
      </c>
      <c r="W532">
        <v>0</v>
      </c>
      <c r="X532">
        <v>3</v>
      </c>
      <c r="Y532" s="9">
        <v>0</v>
      </c>
      <c r="AA532" t="str">
        <f t="shared" si="33"/>
        <v>1*</v>
      </c>
      <c r="AB532" t="str">
        <f t="shared" si="34"/>
        <v>5*</v>
      </c>
      <c r="AC532">
        <f t="shared" si="35"/>
        <v>0</v>
      </c>
      <c r="AD532" t="b">
        <f t="shared" si="36"/>
        <v>1</v>
      </c>
    </row>
    <row r="533" spans="1:30" ht="15">
      <c r="A533" t="s">
        <v>598</v>
      </c>
      <c r="B533" t="s">
        <v>584</v>
      </c>
      <c r="C533" t="str">
        <f>VLOOKUP(A533,'[1]TBL-Rosters (16).csv'!$A$2:$E$2007,5,FALSE)</f>
        <v>STM</v>
      </c>
      <c r="D533" s="10" t="s">
        <v>1</v>
      </c>
      <c r="E533" s="10" t="s">
        <v>42</v>
      </c>
      <c r="F533" s="10">
        <v>-13</v>
      </c>
      <c r="G533" s="10" t="s">
        <v>63</v>
      </c>
      <c r="H533" s="10" t="s">
        <v>1</v>
      </c>
      <c r="I533" s="10" t="s">
        <v>8</v>
      </c>
      <c r="J533">
        <v>27</v>
      </c>
      <c r="K533">
        <v>0</v>
      </c>
      <c r="L533" s="1">
        <v>25.666666666666664</v>
      </c>
      <c r="M533">
        <v>5</v>
      </c>
      <c r="N533">
        <v>19</v>
      </c>
      <c r="O533">
        <v>2</v>
      </c>
      <c r="P533">
        <v>10</v>
      </c>
      <c r="Q533">
        <v>1</v>
      </c>
      <c r="R533">
        <v>102</v>
      </c>
      <c r="S533">
        <v>0</v>
      </c>
      <c r="T533">
        <v>102</v>
      </c>
      <c r="U533" s="1">
        <v>25.666666666666664</v>
      </c>
      <c r="V533">
        <v>5</v>
      </c>
      <c r="W533">
        <v>19</v>
      </c>
      <c r="X533">
        <v>102</v>
      </c>
      <c r="Y533" s="9">
        <v>1.7532467532467535</v>
      </c>
      <c r="AA533" t="str">
        <f t="shared" si="33"/>
        <v>18*</v>
      </c>
      <c r="AB533" t="str">
        <f t="shared" si="34"/>
        <v>6*</v>
      </c>
      <c r="AC533">
        <f t="shared" si="35"/>
        <v>0</v>
      </c>
      <c r="AD533" t="b">
        <f t="shared" si="36"/>
        <v>1</v>
      </c>
    </row>
    <row r="534" spans="1:30" ht="15">
      <c r="A534" t="s">
        <v>543</v>
      </c>
      <c r="B534" t="s">
        <v>532</v>
      </c>
      <c r="C534" t="str">
        <f>VLOOKUP(A534,'[1]TBL-Rosters (16).csv'!$A$2:$E$2007,5,FALSE)</f>
        <v>STM</v>
      </c>
      <c r="D534" s="10" t="s">
        <v>1</v>
      </c>
      <c r="E534" s="10" t="s">
        <v>95</v>
      </c>
      <c r="F534" s="10" t="s">
        <v>138</v>
      </c>
      <c r="G534" s="10">
        <v>-11</v>
      </c>
      <c r="H534" s="10" t="s">
        <v>1</v>
      </c>
      <c r="I534" s="10" t="s">
        <v>8</v>
      </c>
      <c r="J534">
        <v>66</v>
      </c>
      <c r="K534">
        <v>0</v>
      </c>
      <c r="L534" s="1">
        <v>61.66666666666668</v>
      </c>
      <c r="M534">
        <v>32</v>
      </c>
      <c r="N534">
        <v>56</v>
      </c>
      <c r="O534">
        <v>9</v>
      </c>
      <c r="P534">
        <v>21</v>
      </c>
      <c r="Q534">
        <v>2</v>
      </c>
      <c r="R534">
        <v>259</v>
      </c>
      <c r="S534">
        <v>259</v>
      </c>
      <c r="T534">
        <v>0</v>
      </c>
      <c r="U534" s="1">
        <v>61.66666666666668</v>
      </c>
      <c r="V534">
        <v>32</v>
      </c>
      <c r="W534">
        <v>56</v>
      </c>
      <c r="X534">
        <v>259</v>
      </c>
      <c r="Y534" s="9">
        <v>4.67027027027027</v>
      </c>
      <c r="AA534" t="str">
        <f t="shared" si="33"/>
        <v>9*</v>
      </c>
      <c r="AB534" t="str">
        <f t="shared" si="34"/>
        <v>6*</v>
      </c>
      <c r="AC534">
        <f t="shared" si="35"/>
        <v>0</v>
      </c>
      <c r="AD534" t="b">
        <f t="shared" si="36"/>
        <v>1</v>
      </c>
    </row>
    <row r="535" spans="1:30" ht="15">
      <c r="A535" t="s">
        <v>759</v>
      </c>
      <c r="B535" t="s">
        <v>205</v>
      </c>
      <c r="C535" t="str">
        <f>VLOOKUP(A535,'[1]TBL-Rosters (16).csv'!$A$2:$E$2007,5,FALSE)</f>
        <v>STM</v>
      </c>
      <c r="D535" s="10" t="s">
        <v>1</v>
      </c>
      <c r="E535" s="10" t="s">
        <v>126</v>
      </c>
      <c r="F535" s="10">
        <v>-16</v>
      </c>
      <c r="G535" s="10">
        <v>-16</v>
      </c>
      <c r="H535" s="10" t="s">
        <v>1</v>
      </c>
      <c r="I535" s="10" t="s">
        <v>8</v>
      </c>
      <c r="J535">
        <v>71</v>
      </c>
      <c r="K535">
        <v>0</v>
      </c>
      <c r="L535" s="1">
        <v>68</v>
      </c>
      <c r="M535">
        <v>26</v>
      </c>
      <c r="N535">
        <v>49</v>
      </c>
      <c r="O535">
        <v>11</v>
      </c>
      <c r="P535">
        <v>28</v>
      </c>
      <c r="Q535">
        <v>2</v>
      </c>
      <c r="R535">
        <v>283</v>
      </c>
      <c r="S535">
        <v>0</v>
      </c>
      <c r="T535">
        <v>283</v>
      </c>
      <c r="U535" s="1">
        <v>68</v>
      </c>
      <c r="V535">
        <v>26</v>
      </c>
      <c r="W535">
        <v>49</v>
      </c>
      <c r="X535">
        <v>283</v>
      </c>
      <c r="Y535" s="9">
        <v>3.4411764705882355</v>
      </c>
      <c r="AA535" t="str">
        <f t="shared" si="33"/>
        <v>14*</v>
      </c>
      <c r="AB535" t="str">
        <f t="shared" si="34"/>
        <v>6*</v>
      </c>
      <c r="AC535">
        <f t="shared" si="35"/>
        <v>0</v>
      </c>
      <c r="AD535" t="b">
        <f t="shared" si="36"/>
        <v>1</v>
      </c>
    </row>
    <row r="536" spans="1:30" ht="15">
      <c r="A536" t="s">
        <v>544</v>
      </c>
      <c r="B536" t="s">
        <v>532</v>
      </c>
      <c r="C536" t="str">
        <f>VLOOKUP(A536,'[1]TBL-Rosters (16).csv'!$A$2:$E$2007,5,FALSE)</f>
        <v>STM</v>
      </c>
      <c r="D536" s="10" t="s">
        <v>1</v>
      </c>
      <c r="E536" s="10" t="s">
        <v>126</v>
      </c>
      <c r="F536" s="10">
        <v>-32</v>
      </c>
      <c r="G536" s="10" t="s">
        <v>102</v>
      </c>
      <c r="H536" s="10" t="s">
        <v>1</v>
      </c>
      <c r="I536" s="10" t="s">
        <v>8</v>
      </c>
      <c r="J536">
        <v>71</v>
      </c>
      <c r="K536">
        <v>0</v>
      </c>
      <c r="L536" s="1">
        <v>73.66666666666667</v>
      </c>
      <c r="M536">
        <v>26</v>
      </c>
      <c r="N536">
        <v>58</v>
      </c>
      <c r="O536">
        <v>5</v>
      </c>
      <c r="P536">
        <v>34</v>
      </c>
      <c r="Q536">
        <v>2</v>
      </c>
      <c r="R536">
        <v>310</v>
      </c>
      <c r="S536">
        <v>310</v>
      </c>
      <c r="T536">
        <v>0</v>
      </c>
      <c r="U536" s="1">
        <v>73.66666666666667</v>
      </c>
      <c r="V536">
        <v>26</v>
      </c>
      <c r="W536">
        <v>58</v>
      </c>
      <c r="X536">
        <v>310</v>
      </c>
      <c r="Y536" s="9">
        <v>3.176470588235294</v>
      </c>
      <c r="AA536" t="str">
        <f t="shared" si="33"/>
        <v>14*</v>
      </c>
      <c r="AB536" t="str">
        <f t="shared" si="34"/>
        <v>6*</v>
      </c>
      <c r="AC536">
        <f t="shared" si="35"/>
        <v>0</v>
      </c>
      <c r="AD536" t="b">
        <f t="shared" si="36"/>
        <v>1</v>
      </c>
    </row>
    <row r="537" spans="1:30" ht="15">
      <c r="A537" t="s">
        <v>700</v>
      </c>
      <c r="B537" t="s">
        <v>690</v>
      </c>
      <c r="C537" t="str">
        <f>VLOOKUP(A537,'[1]TBL-Rosters (16).csv'!$A$2:$E$2007,5,FALSE)</f>
        <v>WAR</v>
      </c>
      <c r="D537" s="10" t="s">
        <v>10</v>
      </c>
      <c r="E537" s="10" t="s">
        <v>1</v>
      </c>
      <c r="F537" s="10" t="s">
        <v>116</v>
      </c>
      <c r="G537" s="10">
        <v>-22</v>
      </c>
      <c r="H537" s="10" t="s">
        <v>12</v>
      </c>
      <c r="I537" s="10" t="s">
        <v>1</v>
      </c>
      <c r="J537">
        <v>32</v>
      </c>
      <c r="K537">
        <v>32</v>
      </c>
      <c r="L537" s="1">
        <v>193.33333333333331</v>
      </c>
      <c r="M537">
        <v>61</v>
      </c>
      <c r="N537">
        <v>150</v>
      </c>
      <c r="O537">
        <v>33</v>
      </c>
      <c r="P537">
        <v>52</v>
      </c>
      <c r="Q537">
        <v>0</v>
      </c>
      <c r="R537">
        <v>773</v>
      </c>
      <c r="S537">
        <v>773</v>
      </c>
      <c r="T537">
        <v>0</v>
      </c>
      <c r="U537" s="1">
        <v>0</v>
      </c>
      <c r="V537">
        <v>0</v>
      </c>
      <c r="W537">
        <v>0</v>
      </c>
      <c r="X537">
        <v>0</v>
      </c>
      <c r="Y537" s="9">
        <v>2.8396551724137935</v>
      </c>
      <c r="AA537" t="str">
        <f t="shared" si="33"/>
        <v>15</v>
      </c>
      <c r="AB537" t="str">
        <f t="shared" si="34"/>
        <v>24</v>
      </c>
      <c r="AC537">
        <f t="shared" si="35"/>
        <v>182</v>
      </c>
      <c r="AD537" t="b">
        <f t="shared" si="36"/>
        <v>0</v>
      </c>
    </row>
    <row r="538" spans="1:30" ht="15">
      <c r="A538" t="s">
        <v>595</v>
      </c>
      <c r="B538" t="s">
        <v>584</v>
      </c>
      <c r="C538" t="str">
        <f>VLOOKUP(A538,'[1]TBL-Rosters (16).csv'!$A$2:$E$2007,5,FALSE)</f>
        <v>WAR</v>
      </c>
      <c r="D538" s="10" t="s">
        <v>39</v>
      </c>
      <c r="E538" s="10" t="s">
        <v>1</v>
      </c>
      <c r="F538" s="10" t="s">
        <v>65</v>
      </c>
      <c r="G538" s="10">
        <v>-21</v>
      </c>
      <c r="H538" s="10" t="s">
        <v>12</v>
      </c>
      <c r="I538" s="10" t="s">
        <v>1</v>
      </c>
      <c r="J538">
        <v>30</v>
      </c>
      <c r="K538">
        <v>30</v>
      </c>
      <c r="L538" s="1">
        <v>166.33333333333331</v>
      </c>
      <c r="M538">
        <v>78</v>
      </c>
      <c r="N538">
        <v>138</v>
      </c>
      <c r="O538">
        <v>28</v>
      </c>
      <c r="P538">
        <v>44</v>
      </c>
      <c r="Q538">
        <v>1</v>
      </c>
      <c r="R538">
        <v>681</v>
      </c>
      <c r="S538">
        <v>0</v>
      </c>
      <c r="T538">
        <v>681</v>
      </c>
      <c r="U538" s="1">
        <v>0</v>
      </c>
      <c r="V538">
        <v>0</v>
      </c>
      <c r="W538">
        <v>0</v>
      </c>
      <c r="X538">
        <v>0</v>
      </c>
      <c r="Y538" s="9">
        <v>4.220440881763528</v>
      </c>
      <c r="AA538" t="str">
        <f t="shared" si="33"/>
        <v>10</v>
      </c>
      <c r="AB538" t="str">
        <f t="shared" si="34"/>
        <v>24</v>
      </c>
      <c r="AC538">
        <f t="shared" si="35"/>
        <v>150</v>
      </c>
      <c r="AD538" t="b">
        <f t="shared" si="36"/>
        <v>1</v>
      </c>
    </row>
    <row r="539" spans="1:30" ht="15">
      <c r="A539" t="s">
        <v>382</v>
      </c>
      <c r="B539" t="s">
        <v>371</v>
      </c>
      <c r="C539" t="str">
        <f>VLOOKUP(A539,'[1]TBL-Rosters (16).csv'!$A$2:$E$2007,5,FALSE)</f>
        <v>WAR</v>
      </c>
      <c r="D539" s="10" t="s">
        <v>30</v>
      </c>
      <c r="E539" s="10" t="s">
        <v>1</v>
      </c>
      <c r="F539" s="10" t="s">
        <v>63</v>
      </c>
      <c r="G539" s="10">
        <v>-22</v>
      </c>
      <c r="H539" s="10" t="s">
        <v>12</v>
      </c>
      <c r="I539" s="10" t="s">
        <v>81</v>
      </c>
      <c r="J539">
        <v>30</v>
      </c>
      <c r="K539">
        <v>29</v>
      </c>
      <c r="L539" s="1">
        <v>171</v>
      </c>
      <c r="M539">
        <v>79</v>
      </c>
      <c r="N539">
        <v>164</v>
      </c>
      <c r="O539">
        <v>30</v>
      </c>
      <c r="P539">
        <v>36</v>
      </c>
      <c r="Q539">
        <v>0</v>
      </c>
      <c r="R539">
        <v>697</v>
      </c>
      <c r="S539">
        <v>697</v>
      </c>
      <c r="T539">
        <v>0</v>
      </c>
      <c r="U539" s="1">
        <v>2.3333333333333335</v>
      </c>
      <c r="V539">
        <v>2</v>
      </c>
      <c r="W539">
        <v>2</v>
      </c>
      <c r="X539">
        <v>9</v>
      </c>
      <c r="Y539" s="9">
        <v>4.157894736842105</v>
      </c>
      <c r="AA539" t="str">
        <f t="shared" si="33"/>
        <v>9</v>
      </c>
      <c r="AB539" t="str">
        <f t="shared" si="34"/>
        <v>24/11*</v>
      </c>
      <c r="AC539">
        <f t="shared" si="35"/>
        <v>120</v>
      </c>
      <c r="AD539" t="b">
        <f t="shared" si="36"/>
        <v>1</v>
      </c>
    </row>
    <row r="540" spans="1:30" ht="15">
      <c r="A540" t="s">
        <v>617</v>
      </c>
      <c r="B540" t="s">
        <v>602</v>
      </c>
      <c r="C540" t="str">
        <f>VLOOKUP(A540,'[1]TBL-Rosters (16).csv'!$A$2:$E$2007,5,FALSE)</f>
        <v>WAR</v>
      </c>
      <c r="D540" s="10" t="s">
        <v>39</v>
      </c>
      <c r="E540" s="10" t="s">
        <v>1</v>
      </c>
      <c r="F540" s="10">
        <v>-21</v>
      </c>
      <c r="G540" s="10">
        <v>-16</v>
      </c>
      <c r="H540" s="10" t="s">
        <v>12</v>
      </c>
      <c r="I540" s="10" t="s">
        <v>1</v>
      </c>
      <c r="J540">
        <v>29</v>
      </c>
      <c r="K540">
        <v>29</v>
      </c>
      <c r="L540" s="1">
        <v>157</v>
      </c>
      <c r="M540">
        <v>77</v>
      </c>
      <c r="N540">
        <v>145</v>
      </c>
      <c r="O540">
        <v>27</v>
      </c>
      <c r="P540">
        <v>62</v>
      </c>
      <c r="Q540">
        <v>0</v>
      </c>
      <c r="R540">
        <v>666</v>
      </c>
      <c r="S540">
        <v>666</v>
      </c>
      <c r="T540">
        <v>0</v>
      </c>
      <c r="U540" s="1">
        <v>0</v>
      </c>
      <c r="V540">
        <v>0</v>
      </c>
      <c r="W540">
        <v>0</v>
      </c>
      <c r="X540">
        <v>0</v>
      </c>
      <c r="Y540" s="9">
        <v>4.414012738853503</v>
      </c>
      <c r="AA540" t="str">
        <f t="shared" si="33"/>
        <v>10</v>
      </c>
      <c r="AB540" t="str">
        <f t="shared" si="34"/>
        <v>24</v>
      </c>
      <c r="AC540">
        <f t="shared" si="35"/>
        <v>91</v>
      </c>
      <c r="AD540" t="b">
        <f t="shared" si="36"/>
        <v>1</v>
      </c>
    </row>
    <row r="541" spans="1:30" ht="15">
      <c r="A541" t="s">
        <v>471</v>
      </c>
      <c r="B541" t="s">
        <v>460</v>
      </c>
      <c r="C541" t="str">
        <f>VLOOKUP(A541,'[1]TBL-Rosters (16).csv'!$A$2:$E$2007,5,FALSE)</f>
        <v>WAR</v>
      </c>
      <c r="D541" s="10" t="s">
        <v>10</v>
      </c>
      <c r="E541" s="10" t="s">
        <v>1</v>
      </c>
      <c r="F541" s="10" t="s">
        <v>63</v>
      </c>
      <c r="G541" s="10" t="s">
        <v>43</v>
      </c>
      <c r="H541" s="10" t="s">
        <v>70</v>
      </c>
      <c r="I541" s="10" t="s">
        <v>1</v>
      </c>
      <c r="J541">
        <v>28</v>
      </c>
      <c r="K541">
        <v>28</v>
      </c>
      <c r="L541" s="1">
        <v>167</v>
      </c>
      <c r="M541">
        <v>45</v>
      </c>
      <c r="N541">
        <v>123</v>
      </c>
      <c r="O541">
        <v>7</v>
      </c>
      <c r="P541">
        <v>34</v>
      </c>
      <c r="Q541">
        <v>0</v>
      </c>
      <c r="R541">
        <v>657</v>
      </c>
      <c r="S541">
        <v>0</v>
      </c>
      <c r="T541">
        <v>657</v>
      </c>
      <c r="U541" s="1">
        <v>0</v>
      </c>
      <c r="V541">
        <v>0</v>
      </c>
      <c r="W541">
        <v>0</v>
      </c>
      <c r="X541">
        <v>0</v>
      </c>
      <c r="Y541" s="9">
        <v>2.4251497005988023</v>
      </c>
      <c r="AA541" t="str">
        <f t="shared" si="33"/>
        <v>15</v>
      </c>
      <c r="AB541" t="str">
        <f t="shared" si="34"/>
        <v>23</v>
      </c>
      <c r="AC541">
        <f t="shared" si="35"/>
        <v>62</v>
      </c>
      <c r="AD541" t="b">
        <f t="shared" si="36"/>
        <v>1</v>
      </c>
    </row>
    <row r="542" spans="1:30" ht="15">
      <c r="A542" t="s">
        <v>490</v>
      </c>
      <c r="B542" t="s">
        <v>478</v>
      </c>
      <c r="C542" t="str">
        <f>VLOOKUP(A542,'[1]TBL-Rosters (16).csv'!$A$2:$E$2007,5,FALSE)</f>
        <v>WAR</v>
      </c>
      <c r="D542" s="10" t="s">
        <v>81</v>
      </c>
      <c r="E542" s="10" t="s">
        <v>1</v>
      </c>
      <c r="F542" s="10">
        <v>-62</v>
      </c>
      <c r="G542" s="10" t="s">
        <v>51</v>
      </c>
      <c r="H542" s="10" t="s">
        <v>28</v>
      </c>
      <c r="I542" s="10" t="s">
        <v>4</v>
      </c>
      <c r="J542">
        <v>39</v>
      </c>
      <c r="K542">
        <v>21</v>
      </c>
      <c r="L542" s="1">
        <v>110</v>
      </c>
      <c r="M542">
        <v>50</v>
      </c>
      <c r="N542">
        <v>95</v>
      </c>
      <c r="O542">
        <v>10</v>
      </c>
      <c r="P542">
        <v>71</v>
      </c>
      <c r="Q542">
        <v>2</v>
      </c>
      <c r="R542">
        <v>491</v>
      </c>
      <c r="S542">
        <v>146</v>
      </c>
      <c r="T542">
        <v>345</v>
      </c>
      <c r="U542" s="1">
        <v>20.33333333333334</v>
      </c>
      <c r="V542">
        <v>6</v>
      </c>
      <c r="W542">
        <v>15</v>
      </c>
      <c r="X542">
        <v>88</v>
      </c>
      <c r="Y542" s="9">
        <v>4.090909090909091</v>
      </c>
      <c r="AA542" t="str">
        <f t="shared" si="33"/>
        <v>11</v>
      </c>
      <c r="AB542" t="str">
        <f t="shared" si="34"/>
        <v>20/7*</v>
      </c>
      <c r="AC542">
        <f t="shared" si="35"/>
        <v>34</v>
      </c>
      <c r="AD542" t="b">
        <f t="shared" si="36"/>
        <v>1</v>
      </c>
    </row>
    <row r="543" spans="1:30" ht="15">
      <c r="A543" t="s">
        <v>596</v>
      </c>
      <c r="B543" t="s">
        <v>584</v>
      </c>
      <c r="C543" t="str">
        <f>VLOOKUP(A543,'[1]TBL-Rosters (16).csv'!$A$2:$E$2007,5,FALSE)</f>
        <v>WAR</v>
      </c>
      <c r="D543" s="10" t="s">
        <v>1</v>
      </c>
      <c r="E543" s="10" t="s">
        <v>75</v>
      </c>
      <c r="F543" s="10" t="s">
        <v>143</v>
      </c>
      <c r="G543" s="10">
        <v>-14</v>
      </c>
      <c r="H543" s="10" t="s">
        <v>30</v>
      </c>
      <c r="I543" s="10" t="s">
        <v>4</v>
      </c>
      <c r="J543">
        <v>67</v>
      </c>
      <c r="K543">
        <v>4</v>
      </c>
      <c r="L543" s="1">
        <v>88.33333333333331</v>
      </c>
      <c r="M543">
        <v>30</v>
      </c>
      <c r="N543">
        <v>79</v>
      </c>
      <c r="O543">
        <v>13</v>
      </c>
      <c r="P543">
        <v>13</v>
      </c>
      <c r="Q543">
        <v>1</v>
      </c>
      <c r="R543">
        <v>355</v>
      </c>
      <c r="S543">
        <v>0</v>
      </c>
      <c r="T543">
        <v>355</v>
      </c>
      <c r="U543" s="1">
        <v>80.33333333333331</v>
      </c>
      <c r="V543">
        <v>25</v>
      </c>
      <c r="W543">
        <v>66</v>
      </c>
      <c r="X543">
        <v>318</v>
      </c>
      <c r="Y543" s="9">
        <v>3.0566037735849063</v>
      </c>
      <c r="AA543" t="str">
        <f t="shared" si="33"/>
        <v>11*</v>
      </c>
      <c r="AB543" t="str">
        <f t="shared" si="34"/>
        <v>9/7*</v>
      </c>
      <c r="AC543">
        <f t="shared" si="35"/>
        <v>13</v>
      </c>
      <c r="AD543" t="b">
        <f t="shared" si="36"/>
        <v>1</v>
      </c>
    </row>
    <row r="544" spans="1:30" ht="15">
      <c r="A544" t="s">
        <v>701</v>
      </c>
      <c r="B544" t="s">
        <v>690</v>
      </c>
      <c r="C544" t="str">
        <f>VLOOKUP(A544,'[1]TBL-Rosters (16).csv'!$A$2:$E$2007,5,FALSE)</f>
        <v>WAR</v>
      </c>
      <c r="D544" s="10" t="s">
        <v>1</v>
      </c>
      <c r="E544" s="10" t="s">
        <v>90</v>
      </c>
      <c r="F544" s="10" t="s">
        <v>22</v>
      </c>
      <c r="G544" s="10">
        <v>-41</v>
      </c>
      <c r="H544" s="10" t="s">
        <v>39</v>
      </c>
      <c r="I544" s="10" t="s">
        <v>38</v>
      </c>
      <c r="J544">
        <v>37</v>
      </c>
      <c r="K544">
        <v>3</v>
      </c>
      <c r="L544" s="1">
        <v>49</v>
      </c>
      <c r="M544">
        <v>26</v>
      </c>
      <c r="N544">
        <v>54</v>
      </c>
      <c r="O544">
        <v>12</v>
      </c>
      <c r="P544">
        <v>16</v>
      </c>
      <c r="Q544">
        <v>1</v>
      </c>
      <c r="R544">
        <v>216</v>
      </c>
      <c r="S544">
        <v>216</v>
      </c>
      <c r="T544">
        <v>0</v>
      </c>
      <c r="U544" s="1">
        <v>43.66666666666668</v>
      </c>
      <c r="V544">
        <v>24</v>
      </c>
      <c r="W544">
        <v>47</v>
      </c>
      <c r="X544">
        <v>191</v>
      </c>
      <c r="Y544" s="9">
        <v>4.775510204081633</v>
      </c>
      <c r="AA544" t="str">
        <f t="shared" si="33"/>
        <v>6*</v>
      </c>
      <c r="AB544" t="str">
        <f t="shared" si="34"/>
        <v>10/8*</v>
      </c>
      <c r="AC544">
        <f t="shared" si="35"/>
        <v>9</v>
      </c>
      <c r="AD544" t="b">
        <f t="shared" si="36"/>
        <v>1</v>
      </c>
    </row>
    <row r="545" spans="1:30" ht="15">
      <c r="A545" t="s">
        <v>476</v>
      </c>
      <c r="B545" t="s">
        <v>460</v>
      </c>
      <c r="C545" t="str">
        <f>VLOOKUP(A545,'[1]TBL-Rosters (16).csv'!$A$2:$E$2007,5,FALSE)</f>
        <v>WAR</v>
      </c>
      <c r="D545" s="10" t="s">
        <v>1</v>
      </c>
      <c r="E545" s="10" t="s">
        <v>85</v>
      </c>
      <c r="F545" s="10" t="s">
        <v>34</v>
      </c>
      <c r="G545" s="10" t="s">
        <v>48</v>
      </c>
      <c r="H545" s="10" t="s">
        <v>33</v>
      </c>
      <c r="I545" s="10" t="s">
        <v>4</v>
      </c>
      <c r="J545">
        <v>41</v>
      </c>
      <c r="K545">
        <v>2</v>
      </c>
      <c r="L545" s="1">
        <v>44.333333333333336</v>
      </c>
      <c r="M545">
        <v>17</v>
      </c>
      <c r="N545">
        <v>42</v>
      </c>
      <c r="O545">
        <v>6</v>
      </c>
      <c r="P545">
        <v>12</v>
      </c>
      <c r="Q545">
        <v>0</v>
      </c>
      <c r="R545">
        <v>187</v>
      </c>
      <c r="S545">
        <v>0</v>
      </c>
      <c r="T545">
        <v>187</v>
      </c>
      <c r="U545" s="1">
        <v>42.333333333333336</v>
      </c>
      <c r="V545">
        <v>16</v>
      </c>
      <c r="W545">
        <v>41</v>
      </c>
      <c r="X545">
        <v>179</v>
      </c>
      <c r="Y545" s="9">
        <v>3.451127819548872</v>
      </c>
      <c r="AA545" t="str">
        <f t="shared" si="33"/>
        <v>10*</v>
      </c>
      <c r="AB545" t="str">
        <f t="shared" si="34"/>
        <v>4/7*</v>
      </c>
      <c r="AC545">
        <f t="shared" si="35"/>
        <v>6</v>
      </c>
      <c r="AD545" t="b">
        <f t="shared" si="36"/>
        <v>1</v>
      </c>
    </row>
    <row r="546" spans="1:30" ht="15">
      <c r="A546" t="s">
        <v>632</v>
      </c>
      <c r="B546" t="s">
        <v>619</v>
      </c>
      <c r="C546" t="str">
        <f>VLOOKUP(A546,'[1]TBL-Rosters (16).csv'!$A$2:$E$2007,5,FALSE)</f>
        <v>WAR</v>
      </c>
      <c r="D546" s="10" t="s">
        <v>1</v>
      </c>
      <c r="E546" s="10" t="s">
        <v>126</v>
      </c>
      <c r="F546" s="10" t="s">
        <v>116</v>
      </c>
      <c r="G546" s="10" t="s">
        <v>335</v>
      </c>
      <c r="H546" s="10" t="s">
        <v>81</v>
      </c>
      <c r="I546" s="10" t="s">
        <v>8</v>
      </c>
      <c r="J546">
        <v>67</v>
      </c>
      <c r="K546">
        <v>1</v>
      </c>
      <c r="L546" s="1">
        <v>64.66666666666667</v>
      </c>
      <c r="M546">
        <v>17</v>
      </c>
      <c r="N546">
        <v>53</v>
      </c>
      <c r="O546">
        <v>2</v>
      </c>
      <c r="P546">
        <v>19</v>
      </c>
      <c r="Q546">
        <v>1</v>
      </c>
      <c r="R546">
        <v>266</v>
      </c>
      <c r="S546">
        <v>0</v>
      </c>
      <c r="T546">
        <v>266</v>
      </c>
      <c r="U546" s="1">
        <v>63</v>
      </c>
      <c r="V546">
        <v>15</v>
      </c>
      <c r="W546">
        <v>49</v>
      </c>
      <c r="X546">
        <v>255</v>
      </c>
      <c r="Y546" s="9">
        <v>2.365979381443299</v>
      </c>
      <c r="AA546" t="str">
        <f t="shared" si="33"/>
        <v>14*</v>
      </c>
      <c r="AB546" t="str">
        <f t="shared" si="34"/>
        <v>11/6*</v>
      </c>
      <c r="AC546">
        <f t="shared" si="35"/>
        <v>4</v>
      </c>
      <c r="AD546" t="b">
        <f t="shared" si="36"/>
        <v>1</v>
      </c>
    </row>
    <row r="547" spans="1:30" ht="15">
      <c r="A547" t="s">
        <v>174</v>
      </c>
      <c r="C547" t="str">
        <f>VLOOKUP(A547,'[1]TBL-Rosters (16).csv'!$A$2:$E$2007,5,FALSE)</f>
        <v>WAR</v>
      </c>
      <c r="D547" s="10" t="s">
        <v>54</v>
      </c>
      <c r="E547" s="10" t="s">
        <v>1</v>
      </c>
      <c r="F547" s="10">
        <v>-62</v>
      </c>
      <c r="G547" s="10">
        <v>-44</v>
      </c>
      <c r="H547" s="10" t="s">
        <v>25</v>
      </c>
      <c r="I547" s="10" t="s">
        <v>1</v>
      </c>
      <c r="J547">
        <v>1</v>
      </c>
      <c r="K547">
        <v>1</v>
      </c>
      <c r="L547" s="1">
        <v>3.3333333333333335</v>
      </c>
      <c r="M547">
        <v>2</v>
      </c>
      <c r="N547">
        <v>5</v>
      </c>
      <c r="O547">
        <v>1</v>
      </c>
      <c r="P547">
        <v>4</v>
      </c>
      <c r="Q547">
        <v>0</v>
      </c>
      <c r="R547">
        <v>17</v>
      </c>
      <c r="S547">
        <v>0</v>
      </c>
      <c r="T547">
        <v>17</v>
      </c>
      <c r="U547" s="1">
        <v>0</v>
      </c>
      <c r="V547">
        <v>0</v>
      </c>
      <c r="W547">
        <v>0</v>
      </c>
      <c r="X547">
        <v>0</v>
      </c>
      <c r="Y547" s="9">
        <v>5.3999999999999995</v>
      </c>
      <c r="AA547" t="str">
        <f t="shared" si="33"/>
        <v>1</v>
      </c>
      <c r="AB547" t="str">
        <f t="shared" si="34"/>
        <v>21</v>
      </c>
      <c r="AC547">
        <f t="shared" si="35"/>
        <v>3</v>
      </c>
      <c r="AD547" t="b">
        <f t="shared" si="36"/>
        <v>1</v>
      </c>
    </row>
    <row r="548" spans="1:30" ht="15">
      <c r="A548" t="s">
        <v>338</v>
      </c>
      <c r="B548" t="s">
        <v>41</v>
      </c>
      <c r="C548" t="str">
        <f>VLOOKUP(A548,'[1]TBL-Rosters (16).csv'!$A$2:$E$2007,5,FALSE)</f>
        <v>WAR</v>
      </c>
      <c r="D548" s="10" t="s">
        <v>1</v>
      </c>
      <c r="E548" s="10" t="s">
        <v>126</v>
      </c>
      <c r="F548" s="10">
        <v>-52</v>
      </c>
      <c r="G548" s="10" t="s">
        <v>22</v>
      </c>
      <c r="H548" s="10" t="s">
        <v>4</v>
      </c>
      <c r="I548" s="10" t="s">
        <v>8</v>
      </c>
      <c r="J548">
        <v>47</v>
      </c>
      <c r="K548">
        <v>1</v>
      </c>
      <c r="L548" s="1">
        <v>42.66666666666668</v>
      </c>
      <c r="M548">
        <v>16</v>
      </c>
      <c r="N548">
        <v>33</v>
      </c>
      <c r="O548">
        <v>5</v>
      </c>
      <c r="P548">
        <v>23</v>
      </c>
      <c r="Q548">
        <v>0</v>
      </c>
      <c r="R548">
        <v>185</v>
      </c>
      <c r="S548">
        <v>0</v>
      </c>
      <c r="T548">
        <v>185</v>
      </c>
      <c r="U548" s="1">
        <v>41.66666666666668</v>
      </c>
      <c r="V548">
        <v>15</v>
      </c>
      <c r="W548">
        <v>31</v>
      </c>
      <c r="X548">
        <v>178</v>
      </c>
      <c r="Y548" s="9">
        <v>3.374999999999999</v>
      </c>
      <c r="AA548" t="str">
        <f t="shared" si="33"/>
        <v>14*</v>
      </c>
      <c r="AB548" t="str">
        <f t="shared" si="34"/>
        <v>7/6*</v>
      </c>
      <c r="AC548">
        <f t="shared" si="35"/>
        <v>2</v>
      </c>
      <c r="AD548" t="b">
        <f t="shared" si="36"/>
        <v>1</v>
      </c>
    </row>
    <row r="549" spans="1:30" ht="15">
      <c r="A549" t="s">
        <v>175</v>
      </c>
      <c r="C549" t="str">
        <f>VLOOKUP(A549,'[1]TBL-Rosters (16).csv'!$A$2:$E$2007,5,FALSE)</f>
        <v>WAR</v>
      </c>
      <c r="D549" s="10" t="s">
        <v>54</v>
      </c>
      <c r="E549" s="10" t="s">
        <v>1</v>
      </c>
      <c r="F549" s="10">
        <v>-62</v>
      </c>
      <c r="G549" s="10">
        <v>-62</v>
      </c>
      <c r="H549" s="10" t="s">
        <v>12</v>
      </c>
      <c r="I549" s="10" t="s">
        <v>8</v>
      </c>
      <c r="J549">
        <v>2</v>
      </c>
      <c r="K549">
        <v>1</v>
      </c>
      <c r="L549" s="1">
        <v>3.3333333333333335</v>
      </c>
      <c r="M549">
        <v>6</v>
      </c>
      <c r="N549">
        <v>4</v>
      </c>
      <c r="O549">
        <v>2</v>
      </c>
      <c r="P549">
        <v>5</v>
      </c>
      <c r="Q549">
        <v>0</v>
      </c>
      <c r="R549">
        <v>21</v>
      </c>
      <c r="S549">
        <v>0</v>
      </c>
      <c r="T549">
        <v>21</v>
      </c>
      <c r="U549" s="1">
        <v>0.3333333333333333</v>
      </c>
      <c r="V549">
        <v>3</v>
      </c>
      <c r="W549">
        <v>3</v>
      </c>
      <c r="X549">
        <v>4</v>
      </c>
      <c r="Y549" s="9">
        <v>16.2</v>
      </c>
      <c r="AA549" t="str">
        <f t="shared" si="33"/>
        <v>1</v>
      </c>
      <c r="AB549" t="str">
        <f t="shared" si="34"/>
        <v>24/6*</v>
      </c>
      <c r="AC549">
        <f t="shared" si="35"/>
        <v>1</v>
      </c>
      <c r="AD549" t="b">
        <f t="shared" si="36"/>
        <v>1</v>
      </c>
    </row>
    <row r="550" spans="1:30" ht="15">
      <c r="A550" t="s">
        <v>671</v>
      </c>
      <c r="B550" t="s">
        <v>672</v>
      </c>
      <c r="C550" t="str">
        <f>VLOOKUP(A550,'[1]TBL-Rosters (16).csv'!$A$2:$E$2007,5,FALSE)</f>
        <v>WAR</v>
      </c>
      <c r="D550" s="10" t="s">
        <v>1</v>
      </c>
      <c r="E550" s="10" t="s">
        <v>673</v>
      </c>
      <c r="F550" s="10">
        <v>-34</v>
      </c>
      <c r="G550" s="10" t="s">
        <v>58</v>
      </c>
      <c r="H550" s="10" t="s">
        <v>1</v>
      </c>
      <c r="I550" s="10" t="s">
        <v>8</v>
      </c>
      <c r="J550">
        <v>31</v>
      </c>
      <c r="K550">
        <v>0</v>
      </c>
      <c r="L550" s="1">
        <v>29</v>
      </c>
      <c r="M550">
        <v>5</v>
      </c>
      <c r="N550">
        <v>12</v>
      </c>
      <c r="O550">
        <v>2</v>
      </c>
      <c r="P550">
        <v>12</v>
      </c>
      <c r="Q550">
        <v>0</v>
      </c>
      <c r="R550">
        <v>111</v>
      </c>
      <c r="S550">
        <v>111</v>
      </c>
      <c r="T550">
        <v>0</v>
      </c>
      <c r="U550" s="1">
        <v>29</v>
      </c>
      <c r="V550">
        <v>5</v>
      </c>
      <c r="W550">
        <v>12</v>
      </c>
      <c r="X550">
        <v>111</v>
      </c>
      <c r="Y550" s="9">
        <v>1.5517241379310345</v>
      </c>
      <c r="AA550" t="str">
        <f t="shared" si="33"/>
        <v>29*</v>
      </c>
      <c r="AB550" t="str">
        <f t="shared" si="34"/>
        <v>6*</v>
      </c>
      <c r="AC550">
        <f t="shared" si="35"/>
        <v>0</v>
      </c>
      <c r="AD550" t="b">
        <f t="shared" si="36"/>
        <v>1</v>
      </c>
    </row>
    <row r="551" spans="1:30" ht="15">
      <c r="A551" t="s">
        <v>405</v>
      </c>
      <c r="B551" t="s">
        <v>389</v>
      </c>
      <c r="C551" t="str">
        <f>VLOOKUP(A551,'[1]TBL-Rosters (16).csv'!$A$2:$E$2007,5,FALSE)</f>
        <v>WAR</v>
      </c>
      <c r="D551" s="10" t="s">
        <v>1</v>
      </c>
      <c r="E551" s="10" t="s">
        <v>240</v>
      </c>
      <c r="F551" s="10">
        <v>-12</v>
      </c>
      <c r="G551" s="10" t="s">
        <v>103</v>
      </c>
      <c r="H551" s="10" t="s">
        <v>1</v>
      </c>
      <c r="I551" s="10" t="s">
        <v>8</v>
      </c>
      <c r="J551">
        <v>71</v>
      </c>
      <c r="K551">
        <v>0</v>
      </c>
      <c r="L551" s="1">
        <v>74.33333333333331</v>
      </c>
      <c r="M551">
        <v>20</v>
      </c>
      <c r="N551">
        <v>61</v>
      </c>
      <c r="O551">
        <v>4</v>
      </c>
      <c r="P551">
        <v>28</v>
      </c>
      <c r="Q551">
        <v>2</v>
      </c>
      <c r="R551">
        <v>306</v>
      </c>
      <c r="S551">
        <v>306</v>
      </c>
      <c r="T551">
        <v>0</v>
      </c>
      <c r="U551" s="1">
        <v>74.33333333333331</v>
      </c>
      <c r="V551">
        <v>20</v>
      </c>
      <c r="W551">
        <v>61</v>
      </c>
      <c r="X551">
        <v>306</v>
      </c>
      <c r="Y551" s="9">
        <v>2.421524663677131</v>
      </c>
      <c r="AA551" t="str">
        <f t="shared" si="33"/>
        <v>15*</v>
      </c>
      <c r="AB551" t="str">
        <f t="shared" si="34"/>
        <v>6*</v>
      </c>
      <c r="AC551">
        <f t="shared" si="35"/>
        <v>0</v>
      </c>
      <c r="AD551" t="b">
        <f t="shared" si="36"/>
        <v>1</v>
      </c>
    </row>
    <row r="552" spans="1:30" ht="15">
      <c r="A552" t="s">
        <v>202</v>
      </c>
      <c r="B552" t="s">
        <v>184</v>
      </c>
      <c r="C552" t="str">
        <f>VLOOKUP(A552,'[1]TBL-Rosters (16).csv'!$A$2:$E$2007,5,FALSE)</f>
        <v>WAR</v>
      </c>
      <c r="D552" s="10" t="s">
        <v>1</v>
      </c>
      <c r="E552" s="10" t="s">
        <v>124</v>
      </c>
      <c r="F552" s="10" t="s">
        <v>65</v>
      </c>
      <c r="G552" s="10" t="s">
        <v>51</v>
      </c>
      <c r="H552" s="10" t="s">
        <v>1</v>
      </c>
      <c r="I552" s="10" t="s">
        <v>4</v>
      </c>
      <c r="J552">
        <v>43</v>
      </c>
      <c r="K552">
        <v>0</v>
      </c>
      <c r="L552" s="1">
        <v>43.333333333333336</v>
      </c>
      <c r="M552">
        <v>24</v>
      </c>
      <c r="N552">
        <v>52</v>
      </c>
      <c r="O552">
        <v>4</v>
      </c>
      <c r="P552">
        <v>14</v>
      </c>
      <c r="Q552">
        <v>2</v>
      </c>
      <c r="R552">
        <v>194</v>
      </c>
      <c r="S552">
        <v>0</v>
      </c>
      <c r="T552">
        <v>194</v>
      </c>
      <c r="U552" s="1">
        <v>43.333333333333336</v>
      </c>
      <c r="V552">
        <v>24</v>
      </c>
      <c r="W552">
        <v>52</v>
      </c>
      <c r="X552">
        <v>194</v>
      </c>
      <c r="Y552" s="9">
        <v>4.984615384615385</v>
      </c>
      <c r="AA552" t="str">
        <f t="shared" si="33"/>
        <v>2*</v>
      </c>
      <c r="AB552" t="str">
        <f t="shared" si="34"/>
        <v>7*</v>
      </c>
      <c r="AC552">
        <f t="shared" si="35"/>
        <v>0</v>
      </c>
      <c r="AD552" t="b">
        <f t="shared" si="36"/>
        <v>1</v>
      </c>
    </row>
    <row r="553" spans="1:30" ht="15">
      <c r="A553" t="s">
        <v>676</v>
      </c>
      <c r="B553" t="s">
        <v>672</v>
      </c>
      <c r="C553" t="str">
        <f>VLOOKUP(A553,'[1]TBL-Rosters (16).csv'!$A$2:$E$2007,5,FALSE)</f>
        <v>WAR</v>
      </c>
      <c r="D553" s="10" t="s">
        <v>1</v>
      </c>
      <c r="E553" s="10" t="s">
        <v>124</v>
      </c>
      <c r="F553" s="10" t="s">
        <v>3</v>
      </c>
      <c r="G553" s="10" t="s">
        <v>3</v>
      </c>
      <c r="H553" s="10" t="s">
        <v>1</v>
      </c>
      <c r="I553" s="10" t="s">
        <v>8</v>
      </c>
      <c r="J553">
        <v>2</v>
      </c>
      <c r="K553">
        <v>0</v>
      </c>
      <c r="L553" s="1">
        <v>2</v>
      </c>
      <c r="M553">
        <v>0</v>
      </c>
      <c r="N553">
        <v>2</v>
      </c>
      <c r="O553">
        <v>0</v>
      </c>
      <c r="P553">
        <v>0</v>
      </c>
      <c r="Q553">
        <v>0</v>
      </c>
      <c r="R553">
        <v>7</v>
      </c>
      <c r="S553">
        <v>7</v>
      </c>
      <c r="T553">
        <v>0</v>
      </c>
      <c r="U553" s="1">
        <v>2</v>
      </c>
      <c r="V553">
        <v>0</v>
      </c>
      <c r="W553">
        <v>2</v>
      </c>
      <c r="X553">
        <v>7</v>
      </c>
      <c r="Y553" s="9">
        <v>0</v>
      </c>
      <c r="AA553" t="str">
        <f t="shared" si="33"/>
        <v>2*</v>
      </c>
      <c r="AB553" t="str">
        <f t="shared" si="34"/>
        <v>6*</v>
      </c>
      <c r="AC553">
        <f t="shared" si="35"/>
        <v>0</v>
      </c>
      <c r="AD553" t="b">
        <f t="shared" si="36"/>
        <v>1</v>
      </c>
    </row>
    <row r="554" spans="1:30" ht="15">
      <c r="A554" t="s">
        <v>507</v>
      </c>
      <c r="B554" t="s">
        <v>494</v>
      </c>
      <c r="C554" t="str">
        <f>VLOOKUP(A554,'[1]TBL-Rosters (16).csv'!$A$2:$E$2007,5,FALSE)</f>
        <v>WAR</v>
      </c>
      <c r="D554" s="10" t="s">
        <v>1</v>
      </c>
      <c r="E554" s="10" t="s">
        <v>126</v>
      </c>
      <c r="F554" s="10">
        <v>-11</v>
      </c>
      <c r="G554" s="10" t="s">
        <v>150</v>
      </c>
      <c r="H554" s="10" t="s">
        <v>1</v>
      </c>
      <c r="I554" s="10" t="s">
        <v>8</v>
      </c>
      <c r="J554">
        <v>63</v>
      </c>
      <c r="K554">
        <v>0</v>
      </c>
      <c r="L554" s="1">
        <v>62.66666666666668</v>
      </c>
      <c r="M554">
        <v>24</v>
      </c>
      <c r="N554">
        <v>43</v>
      </c>
      <c r="O554">
        <v>3</v>
      </c>
      <c r="P554">
        <v>23</v>
      </c>
      <c r="Q554">
        <v>1</v>
      </c>
      <c r="R554">
        <v>257</v>
      </c>
      <c r="S554">
        <v>0</v>
      </c>
      <c r="T554">
        <v>257</v>
      </c>
      <c r="U554" s="1">
        <v>62.66666666666668</v>
      </c>
      <c r="V554">
        <v>24</v>
      </c>
      <c r="W554">
        <v>43</v>
      </c>
      <c r="X554">
        <v>257</v>
      </c>
      <c r="Y554" s="9">
        <v>3.4468085106382973</v>
      </c>
      <c r="AA554" t="str">
        <f t="shared" si="33"/>
        <v>14*</v>
      </c>
      <c r="AB554" t="str">
        <f t="shared" si="34"/>
        <v>6*</v>
      </c>
      <c r="AC554">
        <f t="shared" si="35"/>
        <v>0</v>
      </c>
      <c r="AD554" t="b">
        <f t="shared" si="36"/>
        <v>1</v>
      </c>
    </row>
    <row r="555" spans="1:30" ht="15">
      <c r="A555" t="s">
        <v>633</v>
      </c>
      <c r="B555" t="s">
        <v>619</v>
      </c>
      <c r="C555" t="str">
        <f>VLOOKUP(A555,'[1]TBL-Rosters (16).csv'!$A$2:$E$2007,5,FALSE)</f>
        <v>WAR</v>
      </c>
      <c r="D555" s="10" t="s">
        <v>1</v>
      </c>
      <c r="E555" s="10" t="s">
        <v>14</v>
      </c>
      <c r="F555" s="10" t="s">
        <v>87</v>
      </c>
      <c r="G555" s="10">
        <v>-11</v>
      </c>
      <c r="H555" s="10" t="s">
        <v>1</v>
      </c>
      <c r="I555" s="10" t="s">
        <v>4</v>
      </c>
      <c r="J555">
        <v>58</v>
      </c>
      <c r="K555">
        <v>0</v>
      </c>
      <c r="L555" s="1">
        <v>68.66666666666667</v>
      </c>
      <c r="M555">
        <v>20</v>
      </c>
      <c r="N555">
        <v>48</v>
      </c>
      <c r="O555">
        <v>9</v>
      </c>
      <c r="P555">
        <v>18</v>
      </c>
      <c r="Q555">
        <v>3</v>
      </c>
      <c r="R555">
        <v>269</v>
      </c>
      <c r="S555">
        <v>0</v>
      </c>
      <c r="T555">
        <v>269</v>
      </c>
      <c r="U555" s="1">
        <v>68.66666666666667</v>
      </c>
      <c r="V555">
        <v>20</v>
      </c>
      <c r="W555">
        <v>48</v>
      </c>
      <c r="X555">
        <v>269</v>
      </c>
      <c r="Y555" s="9">
        <v>2.6213592233009706</v>
      </c>
      <c r="AA555" t="str">
        <f t="shared" si="33"/>
        <v>16*</v>
      </c>
      <c r="AB555" t="str">
        <f t="shared" si="34"/>
        <v>7*</v>
      </c>
      <c r="AC555">
        <f t="shared" si="35"/>
        <v>0</v>
      </c>
      <c r="AD555" t="b">
        <f t="shared" si="36"/>
        <v>1</v>
      </c>
    </row>
    <row r="556" spans="1:30" ht="15">
      <c r="A556" t="s">
        <v>524</v>
      </c>
      <c r="B556" t="s">
        <v>515</v>
      </c>
      <c r="C556" t="str">
        <f>VLOOKUP(A556,'[1]TBL-Rosters (16).csv'!$A$2:$E$2007,5,FALSE)</f>
        <v>WAR</v>
      </c>
      <c r="D556" s="10" t="s">
        <v>1</v>
      </c>
      <c r="E556" s="10" t="s">
        <v>240</v>
      </c>
      <c r="F556" s="10" t="s">
        <v>59</v>
      </c>
      <c r="G556" s="10">
        <v>-23</v>
      </c>
      <c r="H556" s="10" t="s">
        <v>1</v>
      </c>
      <c r="I556" s="10" t="s">
        <v>4</v>
      </c>
      <c r="J556">
        <v>67</v>
      </c>
      <c r="K556">
        <v>0</v>
      </c>
      <c r="L556" s="1">
        <v>83.66666666666667</v>
      </c>
      <c r="M556">
        <v>29</v>
      </c>
      <c r="N556">
        <v>57</v>
      </c>
      <c r="O556">
        <v>14</v>
      </c>
      <c r="P556">
        <v>17</v>
      </c>
      <c r="Q556">
        <v>2</v>
      </c>
      <c r="R556">
        <v>315</v>
      </c>
      <c r="S556">
        <v>315</v>
      </c>
      <c r="T556">
        <v>0</v>
      </c>
      <c r="U556" s="1">
        <v>83.66666666666667</v>
      </c>
      <c r="V556">
        <v>29</v>
      </c>
      <c r="W556">
        <v>57</v>
      </c>
      <c r="X556">
        <v>315</v>
      </c>
      <c r="Y556" s="9">
        <v>3.1195219123505975</v>
      </c>
      <c r="AA556" t="str">
        <f t="shared" si="33"/>
        <v>15*</v>
      </c>
      <c r="AB556" t="str">
        <f t="shared" si="34"/>
        <v>7*</v>
      </c>
      <c r="AC556">
        <f t="shared" si="35"/>
        <v>0</v>
      </c>
      <c r="AD556" t="b">
        <f t="shared" si="36"/>
        <v>1</v>
      </c>
    </row>
    <row r="557" spans="1:30" ht="15">
      <c r="A557" t="s">
        <v>421</v>
      </c>
      <c r="B557" t="s">
        <v>407</v>
      </c>
      <c r="C557" t="str">
        <f>VLOOKUP(A557,'[1]TBL-Rosters (16).csv'!$A$2:$E$2007,5,FALSE)</f>
        <v>WAR</v>
      </c>
      <c r="D557" s="10" t="s">
        <v>1</v>
      </c>
      <c r="E557" s="10" t="s">
        <v>2</v>
      </c>
      <c r="F557" s="10" t="s">
        <v>3</v>
      </c>
      <c r="G557" s="10" t="s">
        <v>3</v>
      </c>
      <c r="H557" s="10" t="s">
        <v>1</v>
      </c>
      <c r="I557" s="10" t="s">
        <v>78</v>
      </c>
      <c r="J557">
        <v>1</v>
      </c>
      <c r="K557">
        <v>0</v>
      </c>
      <c r="L557" s="1">
        <v>0.3333333333333333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1</v>
      </c>
      <c r="S557">
        <v>1</v>
      </c>
      <c r="T557">
        <v>0</v>
      </c>
      <c r="U557" s="1">
        <v>0.3333333333333333</v>
      </c>
      <c r="V557">
        <v>0</v>
      </c>
      <c r="W557">
        <v>0</v>
      </c>
      <c r="X557">
        <v>1</v>
      </c>
      <c r="Y557" s="9">
        <v>0</v>
      </c>
      <c r="AA557" t="str">
        <f t="shared" si="33"/>
        <v>1*</v>
      </c>
      <c r="AB557" t="str">
        <f t="shared" si="34"/>
        <v>3*</v>
      </c>
      <c r="AC557">
        <f t="shared" si="35"/>
        <v>0</v>
      </c>
      <c r="AD557" t="b">
        <f t="shared" si="36"/>
        <v>1</v>
      </c>
    </row>
    <row r="558" spans="1:30" ht="15">
      <c r="A558" t="s">
        <v>626</v>
      </c>
      <c r="B558" t="s">
        <v>619</v>
      </c>
      <c r="C558" t="str">
        <f>VLOOKUP(A558,'[1]TBL-Rosters (16).csv'!$A$2:$E$2007,5,FALSE)</f>
        <v>WAR</v>
      </c>
      <c r="D558" s="10" t="s">
        <v>1</v>
      </c>
      <c r="E558" s="10" t="s">
        <v>126</v>
      </c>
      <c r="F558" s="10" t="s">
        <v>145</v>
      </c>
      <c r="G558" s="10" t="s">
        <v>169</v>
      </c>
      <c r="H558" s="10" t="s">
        <v>1</v>
      </c>
      <c r="I558" s="10" t="s">
        <v>8</v>
      </c>
      <c r="J558">
        <v>62</v>
      </c>
      <c r="K558">
        <v>0</v>
      </c>
      <c r="L558" s="1">
        <v>59.66666666666668</v>
      </c>
      <c r="M558">
        <v>18</v>
      </c>
      <c r="N558">
        <v>44</v>
      </c>
      <c r="O558">
        <v>7</v>
      </c>
      <c r="P558">
        <v>10</v>
      </c>
      <c r="Q558">
        <v>1</v>
      </c>
      <c r="R558">
        <v>239</v>
      </c>
      <c r="S558">
        <v>0</v>
      </c>
      <c r="T558">
        <v>239</v>
      </c>
      <c r="U558" s="1">
        <v>59.66666666666668</v>
      </c>
      <c r="V558">
        <v>18</v>
      </c>
      <c r="W558">
        <v>44</v>
      </c>
      <c r="X558">
        <v>239</v>
      </c>
      <c r="Y558" s="9">
        <v>2.715083798882681</v>
      </c>
      <c r="AA558" t="str">
        <f t="shared" si="33"/>
        <v>14*</v>
      </c>
      <c r="AB558" t="str">
        <f t="shared" si="34"/>
        <v>6*</v>
      </c>
      <c r="AC558">
        <f t="shared" si="35"/>
        <v>0</v>
      </c>
      <c r="AD558" t="b">
        <f t="shared" si="36"/>
        <v>1</v>
      </c>
    </row>
    <row r="559" spans="1:30" ht="15">
      <c r="A559" t="s">
        <v>368</v>
      </c>
      <c r="B559" t="s">
        <v>353</v>
      </c>
      <c r="C559" t="str">
        <f>VLOOKUP(A559,'[1]TBL-Rosters (16).csv'!$A$2:$E$2007,5,FALSE)</f>
        <v>WAR</v>
      </c>
      <c r="D559" s="10" t="s">
        <v>1</v>
      </c>
      <c r="E559" s="10" t="s">
        <v>14</v>
      </c>
      <c r="F559" s="10">
        <v>-62</v>
      </c>
      <c r="G559" s="10" t="s">
        <v>65</v>
      </c>
      <c r="H559" s="10" t="s">
        <v>1</v>
      </c>
      <c r="I559" s="10" t="s">
        <v>8</v>
      </c>
      <c r="J559">
        <v>62</v>
      </c>
      <c r="K559">
        <v>0</v>
      </c>
      <c r="L559" s="1">
        <v>63.66666666666668</v>
      </c>
      <c r="M559">
        <v>24</v>
      </c>
      <c r="N559">
        <v>46</v>
      </c>
      <c r="O559">
        <v>7</v>
      </c>
      <c r="P559">
        <v>40</v>
      </c>
      <c r="Q559">
        <v>2</v>
      </c>
      <c r="R559">
        <v>276</v>
      </c>
      <c r="S559">
        <v>276</v>
      </c>
      <c r="T559">
        <v>0</v>
      </c>
      <c r="U559" s="1">
        <v>63.66666666666668</v>
      </c>
      <c r="V559">
        <v>24</v>
      </c>
      <c r="W559">
        <v>46</v>
      </c>
      <c r="X559">
        <v>276</v>
      </c>
      <c r="Y559" s="9">
        <v>3.3926701570680624</v>
      </c>
      <c r="AA559" t="str">
        <f t="shared" si="33"/>
        <v>16*</v>
      </c>
      <c r="AB559" t="str">
        <f t="shared" si="34"/>
        <v>6*</v>
      </c>
      <c r="AC559">
        <f t="shared" si="35"/>
        <v>0</v>
      </c>
      <c r="AD559" t="b">
        <f t="shared" si="36"/>
        <v>1</v>
      </c>
    </row>
    <row r="560" spans="1:30" ht="15">
      <c r="A560" t="s">
        <v>582</v>
      </c>
      <c r="B560" t="s">
        <v>567</v>
      </c>
      <c r="C560" t="str">
        <f>VLOOKUP(A560,'[1]TBL-Rosters (16).csv'!$A$2:$E$2007,5,FALSE)</f>
        <v>WAR</v>
      </c>
      <c r="D560" s="10" t="s">
        <v>1</v>
      </c>
      <c r="E560" s="10" t="s">
        <v>75</v>
      </c>
      <c r="F560" s="10">
        <v>-16</v>
      </c>
      <c r="G560" s="10" t="s">
        <v>22</v>
      </c>
      <c r="H560" s="10" t="s">
        <v>1</v>
      </c>
      <c r="I560" s="10" t="s">
        <v>4</v>
      </c>
      <c r="J560">
        <v>68</v>
      </c>
      <c r="K560">
        <v>0</v>
      </c>
      <c r="L560" s="1">
        <v>79.33333333333331</v>
      </c>
      <c r="M560">
        <v>32</v>
      </c>
      <c r="N560">
        <v>70</v>
      </c>
      <c r="O560">
        <v>9</v>
      </c>
      <c r="P560">
        <v>33</v>
      </c>
      <c r="Q560">
        <v>2</v>
      </c>
      <c r="R560">
        <v>337</v>
      </c>
      <c r="S560">
        <v>0</v>
      </c>
      <c r="T560">
        <v>337</v>
      </c>
      <c r="U560" s="1">
        <v>79.33333333333331</v>
      </c>
      <c r="V560">
        <v>32</v>
      </c>
      <c r="W560">
        <v>70</v>
      </c>
      <c r="X560">
        <v>337</v>
      </c>
      <c r="Y560" s="9">
        <v>3.630252100840337</v>
      </c>
      <c r="AA560" t="str">
        <f t="shared" si="33"/>
        <v>11*</v>
      </c>
      <c r="AB560" t="str">
        <f t="shared" si="34"/>
        <v>7*</v>
      </c>
      <c r="AC560">
        <f t="shared" si="35"/>
        <v>0</v>
      </c>
      <c r="AD560" t="b">
        <f t="shared" si="36"/>
        <v>1</v>
      </c>
    </row>
    <row r="561" spans="1:30" ht="15">
      <c r="A561" t="s">
        <v>440</v>
      </c>
      <c r="B561" t="s">
        <v>426</v>
      </c>
      <c r="C561" t="str">
        <f>VLOOKUP(A561,'[1]TBL-Rosters (16).csv'!$A$2:$E$2007,5,FALSE)</f>
        <v>WAR</v>
      </c>
      <c r="D561" s="10" t="s">
        <v>1</v>
      </c>
      <c r="E561" s="10" t="s">
        <v>2</v>
      </c>
      <c r="F561" s="10" t="s">
        <v>3</v>
      </c>
      <c r="G561" s="10" t="s">
        <v>3</v>
      </c>
      <c r="H561" s="10" t="s">
        <v>1</v>
      </c>
      <c r="I561" s="10" t="s">
        <v>4</v>
      </c>
      <c r="J561">
        <v>1</v>
      </c>
      <c r="K561">
        <v>0</v>
      </c>
      <c r="L561" s="1">
        <v>1</v>
      </c>
      <c r="M561">
        <v>0</v>
      </c>
      <c r="N561">
        <v>2</v>
      </c>
      <c r="O561">
        <v>0</v>
      </c>
      <c r="P561">
        <v>0</v>
      </c>
      <c r="Q561">
        <v>0</v>
      </c>
      <c r="R561">
        <v>5</v>
      </c>
      <c r="S561">
        <v>0</v>
      </c>
      <c r="T561">
        <v>5</v>
      </c>
      <c r="U561" s="1">
        <v>1</v>
      </c>
      <c r="V561">
        <v>0</v>
      </c>
      <c r="W561">
        <v>2</v>
      </c>
      <c r="X561">
        <v>5</v>
      </c>
      <c r="Y561" s="9">
        <v>0</v>
      </c>
      <c r="AA561" t="str">
        <f t="shared" si="33"/>
        <v>1*</v>
      </c>
      <c r="AB561" t="str">
        <f t="shared" si="34"/>
        <v>7*</v>
      </c>
      <c r="AC561">
        <f t="shared" si="35"/>
        <v>0</v>
      </c>
      <c r="AD561" t="b">
        <f t="shared" si="36"/>
        <v>1</v>
      </c>
    </row>
    <row r="562" spans="1:30" ht="15">
      <c r="A562" t="s">
        <v>652</v>
      </c>
      <c r="B562" t="s">
        <v>637</v>
      </c>
      <c r="C562" t="str">
        <f>VLOOKUP(A562,'[1]TBL-Rosters (16).csv'!$A$2:$E$2007,5,FALSE)</f>
        <v>WHT</v>
      </c>
      <c r="D562" s="10" t="s">
        <v>56</v>
      </c>
      <c r="E562" s="10" t="s">
        <v>1</v>
      </c>
      <c r="F562" s="10" t="s">
        <v>87</v>
      </c>
      <c r="G562" s="10" t="s">
        <v>116</v>
      </c>
      <c r="H562" s="10" t="s">
        <v>66</v>
      </c>
      <c r="I562" s="10" t="s">
        <v>1</v>
      </c>
      <c r="J562">
        <v>32</v>
      </c>
      <c r="K562">
        <v>32</v>
      </c>
      <c r="L562" s="1">
        <v>206.33333333333331</v>
      </c>
      <c r="M562">
        <v>70</v>
      </c>
      <c r="N562">
        <v>168</v>
      </c>
      <c r="O562">
        <v>21</v>
      </c>
      <c r="P562">
        <v>50</v>
      </c>
      <c r="Q562">
        <v>3</v>
      </c>
      <c r="R562">
        <v>828</v>
      </c>
      <c r="S562">
        <v>0</v>
      </c>
      <c r="T562">
        <v>828</v>
      </c>
      <c r="U562" s="1">
        <v>0</v>
      </c>
      <c r="V562">
        <v>0</v>
      </c>
      <c r="W562">
        <v>0</v>
      </c>
      <c r="X562">
        <v>0</v>
      </c>
      <c r="Y562" s="9">
        <v>3.053311793214863</v>
      </c>
      <c r="AA562" t="str">
        <f t="shared" si="33"/>
        <v>12</v>
      </c>
      <c r="AB562" t="str">
        <f t="shared" si="34"/>
        <v>26</v>
      </c>
      <c r="AC562">
        <f t="shared" si="35"/>
        <v>176</v>
      </c>
      <c r="AD562" t="b">
        <f t="shared" si="36"/>
        <v>0</v>
      </c>
    </row>
    <row r="563" spans="1:30" ht="15">
      <c r="A563" t="s">
        <v>299</v>
      </c>
      <c r="B563" t="s">
        <v>283</v>
      </c>
      <c r="C563" t="str">
        <f>VLOOKUP(A563,'[1]TBL-Rosters (16).csv'!$A$2:$E$2007,5,FALSE)</f>
        <v>WHT</v>
      </c>
      <c r="D563" s="10" t="s">
        <v>10</v>
      </c>
      <c r="E563" s="10" t="s">
        <v>1</v>
      </c>
      <c r="F563" s="10" t="s">
        <v>116</v>
      </c>
      <c r="G563" s="10" t="s">
        <v>22</v>
      </c>
      <c r="H563" s="10" t="s">
        <v>70</v>
      </c>
      <c r="I563" s="10" t="s">
        <v>1</v>
      </c>
      <c r="J563">
        <v>28</v>
      </c>
      <c r="K563">
        <v>28</v>
      </c>
      <c r="L563" s="1">
        <v>157</v>
      </c>
      <c r="M563">
        <v>47</v>
      </c>
      <c r="N563">
        <v>123</v>
      </c>
      <c r="O563">
        <v>18</v>
      </c>
      <c r="P563">
        <v>45</v>
      </c>
      <c r="Q563">
        <v>2</v>
      </c>
      <c r="R563">
        <v>641</v>
      </c>
      <c r="S563">
        <v>641</v>
      </c>
      <c r="T563">
        <v>0</v>
      </c>
      <c r="U563" s="1">
        <v>0</v>
      </c>
      <c r="V563">
        <v>0</v>
      </c>
      <c r="W563">
        <v>0</v>
      </c>
      <c r="X563">
        <v>0</v>
      </c>
      <c r="Y563" s="9">
        <v>2.694267515923567</v>
      </c>
      <c r="AA563" t="str">
        <f t="shared" si="33"/>
        <v>15</v>
      </c>
      <c r="AB563" t="str">
        <f t="shared" si="34"/>
        <v>23</v>
      </c>
      <c r="AC563">
        <f t="shared" si="35"/>
        <v>144</v>
      </c>
      <c r="AD563" t="b">
        <f t="shared" si="36"/>
        <v>1</v>
      </c>
    </row>
    <row r="564" spans="1:30" ht="15">
      <c r="A564" t="s">
        <v>600</v>
      </c>
      <c r="B564" t="s">
        <v>584</v>
      </c>
      <c r="C564" t="str">
        <f>VLOOKUP(A564,'[1]TBL-Rosters (16).csv'!$A$2:$E$2007,5,FALSE)</f>
        <v>WHT</v>
      </c>
      <c r="D564" s="10" t="s">
        <v>56</v>
      </c>
      <c r="E564" s="10" t="s">
        <v>1</v>
      </c>
      <c r="F564" s="10">
        <v>-52</v>
      </c>
      <c r="G564" s="10" t="s">
        <v>169</v>
      </c>
      <c r="H564" s="10" t="s">
        <v>25</v>
      </c>
      <c r="I564" s="10" t="s">
        <v>1</v>
      </c>
      <c r="J564">
        <v>27</v>
      </c>
      <c r="K564">
        <v>27</v>
      </c>
      <c r="L564" s="1">
        <v>128.66666666666663</v>
      </c>
      <c r="M564">
        <v>60</v>
      </c>
      <c r="N564">
        <v>101</v>
      </c>
      <c r="O564">
        <v>16</v>
      </c>
      <c r="P564">
        <v>69</v>
      </c>
      <c r="Q564">
        <v>1</v>
      </c>
      <c r="R564">
        <v>550</v>
      </c>
      <c r="S564">
        <v>0</v>
      </c>
      <c r="T564">
        <v>550</v>
      </c>
      <c r="U564" s="1">
        <v>0</v>
      </c>
      <c r="V564">
        <v>0</v>
      </c>
      <c r="W564">
        <v>0</v>
      </c>
      <c r="X564">
        <v>0</v>
      </c>
      <c r="Y564" s="9">
        <v>4.196891191709846</v>
      </c>
      <c r="AA564" t="str">
        <f t="shared" si="33"/>
        <v>12</v>
      </c>
      <c r="AB564" t="str">
        <f t="shared" si="34"/>
        <v>21</v>
      </c>
      <c r="AC564">
        <f t="shared" si="35"/>
        <v>116</v>
      </c>
      <c r="AD564" t="b">
        <f t="shared" si="36"/>
        <v>1</v>
      </c>
    </row>
    <row r="565" spans="1:30" ht="15">
      <c r="A565" t="s">
        <v>441</v>
      </c>
      <c r="B565" t="s">
        <v>426</v>
      </c>
      <c r="C565" t="str">
        <f>VLOOKUP(A565,'[1]TBL-Rosters (16).csv'!$A$2:$E$2007,5,FALSE)</f>
        <v>WHT</v>
      </c>
      <c r="D565" s="10" t="s">
        <v>81</v>
      </c>
      <c r="E565" s="10" t="s">
        <v>1</v>
      </c>
      <c r="F565" s="10" t="s">
        <v>317</v>
      </c>
      <c r="G565" s="10" t="s">
        <v>97</v>
      </c>
      <c r="H565" s="10" t="s">
        <v>19</v>
      </c>
      <c r="I565" s="10" t="s">
        <v>1</v>
      </c>
      <c r="J565">
        <v>22</v>
      </c>
      <c r="K565">
        <v>22</v>
      </c>
      <c r="L565" s="1">
        <v>121.66666666666667</v>
      </c>
      <c r="M565">
        <v>48</v>
      </c>
      <c r="N565">
        <v>103</v>
      </c>
      <c r="O565">
        <v>15</v>
      </c>
      <c r="P565">
        <v>21</v>
      </c>
      <c r="Q565">
        <v>0</v>
      </c>
      <c r="R565">
        <v>488</v>
      </c>
      <c r="S565">
        <v>0</v>
      </c>
      <c r="T565">
        <v>488</v>
      </c>
      <c r="U565" s="1">
        <v>0</v>
      </c>
      <c r="V565">
        <v>0</v>
      </c>
      <c r="W565">
        <v>0</v>
      </c>
      <c r="X565">
        <v>0</v>
      </c>
      <c r="Y565" s="9">
        <v>3.5506849315068494</v>
      </c>
      <c r="AA565" t="str">
        <f t="shared" si="33"/>
        <v>11</v>
      </c>
      <c r="AB565" t="str">
        <f t="shared" si="34"/>
        <v>22</v>
      </c>
      <c r="AC565">
        <f t="shared" si="35"/>
        <v>89</v>
      </c>
      <c r="AD565" t="b">
        <f t="shared" si="36"/>
        <v>1</v>
      </c>
    </row>
    <row r="566" spans="1:30" ht="15">
      <c r="A566" t="s">
        <v>387</v>
      </c>
      <c r="B566" t="s">
        <v>371</v>
      </c>
      <c r="C566" t="str">
        <f>VLOOKUP(A566,'[1]TBL-Rosters (16).csv'!$A$2:$E$2007,5,FALSE)</f>
        <v>WHT</v>
      </c>
      <c r="D566" s="10" t="s">
        <v>56</v>
      </c>
      <c r="E566" s="10" t="s">
        <v>1</v>
      </c>
      <c r="F566" s="10" t="s">
        <v>11</v>
      </c>
      <c r="G566" s="10">
        <v>-16</v>
      </c>
      <c r="H566" s="10" t="s">
        <v>25</v>
      </c>
      <c r="I566" s="10" t="s">
        <v>1</v>
      </c>
      <c r="J566">
        <v>20</v>
      </c>
      <c r="K566">
        <v>20</v>
      </c>
      <c r="L566" s="1">
        <v>107</v>
      </c>
      <c r="M566">
        <v>43</v>
      </c>
      <c r="N566">
        <v>87</v>
      </c>
      <c r="O566">
        <v>17</v>
      </c>
      <c r="P566">
        <v>19</v>
      </c>
      <c r="Q566">
        <v>0</v>
      </c>
      <c r="R566">
        <v>423</v>
      </c>
      <c r="S566">
        <v>423</v>
      </c>
      <c r="T566">
        <v>0</v>
      </c>
      <c r="U566" s="1">
        <v>0</v>
      </c>
      <c r="V566">
        <v>0</v>
      </c>
      <c r="W566">
        <v>0</v>
      </c>
      <c r="X566">
        <v>0</v>
      </c>
      <c r="Y566" s="9">
        <v>3.616822429906542</v>
      </c>
      <c r="AA566" t="str">
        <f t="shared" si="33"/>
        <v>12</v>
      </c>
      <c r="AB566" t="str">
        <f t="shared" si="34"/>
        <v>21</v>
      </c>
      <c r="AC566">
        <f t="shared" si="35"/>
        <v>67</v>
      </c>
      <c r="AD566" t="b">
        <f t="shared" si="36"/>
        <v>1</v>
      </c>
    </row>
    <row r="567" spans="1:30" ht="15">
      <c r="A567" t="s">
        <v>480</v>
      </c>
      <c r="B567" t="s">
        <v>478</v>
      </c>
      <c r="C567" t="str">
        <f>VLOOKUP(A567,'[1]TBL-Rosters (16).csv'!$A$2:$E$2007,5,FALSE)</f>
        <v>WHT</v>
      </c>
      <c r="D567" s="10" t="s">
        <v>33</v>
      </c>
      <c r="E567" s="10" t="s">
        <v>1</v>
      </c>
      <c r="F567" s="10" t="s">
        <v>97</v>
      </c>
      <c r="G567" s="10">
        <v>-52</v>
      </c>
      <c r="H567" s="10" t="s">
        <v>108</v>
      </c>
      <c r="I567" s="10" t="s">
        <v>31</v>
      </c>
      <c r="J567">
        <v>18</v>
      </c>
      <c r="K567">
        <v>14</v>
      </c>
      <c r="L567" s="1">
        <v>82</v>
      </c>
      <c r="M567">
        <v>58</v>
      </c>
      <c r="N567">
        <v>82</v>
      </c>
      <c r="O567">
        <v>23</v>
      </c>
      <c r="P567">
        <v>29</v>
      </c>
      <c r="Q567">
        <v>1</v>
      </c>
      <c r="R567">
        <v>360</v>
      </c>
      <c r="S567">
        <v>360</v>
      </c>
      <c r="T567">
        <v>0</v>
      </c>
      <c r="U567" s="1">
        <v>12.666666666666664</v>
      </c>
      <c r="V567">
        <v>11</v>
      </c>
      <c r="W567">
        <v>14</v>
      </c>
      <c r="X567">
        <v>57</v>
      </c>
      <c r="Y567" s="9">
        <v>6.365853658536586</v>
      </c>
      <c r="AA567" t="str">
        <f t="shared" si="33"/>
        <v>4</v>
      </c>
      <c r="AB567" t="str">
        <f t="shared" si="34"/>
        <v>27/16*</v>
      </c>
      <c r="AC567">
        <f t="shared" si="35"/>
        <v>47</v>
      </c>
      <c r="AD567" t="b">
        <f t="shared" si="36"/>
        <v>1</v>
      </c>
    </row>
    <row r="568" spans="1:30" ht="15">
      <c r="A568" t="s">
        <v>583</v>
      </c>
      <c r="B568" t="s">
        <v>567</v>
      </c>
      <c r="C568" t="str">
        <f>VLOOKUP(A568,'[1]TBL-Rosters (16).csv'!$A$2:$E$2007,5,FALSE)</f>
        <v>WHT</v>
      </c>
      <c r="D568" s="10" t="s">
        <v>30</v>
      </c>
      <c r="E568" s="10" t="s">
        <v>1</v>
      </c>
      <c r="F568" s="10">
        <v>-46</v>
      </c>
      <c r="G568" s="10">
        <v>-14</v>
      </c>
      <c r="H568" s="10" t="s">
        <v>70</v>
      </c>
      <c r="I568" s="10" t="s">
        <v>8</v>
      </c>
      <c r="J568">
        <v>28</v>
      </c>
      <c r="K568">
        <v>14</v>
      </c>
      <c r="L568" s="1">
        <v>80.33333333333331</v>
      </c>
      <c r="M568">
        <v>43</v>
      </c>
      <c r="N568">
        <v>73</v>
      </c>
      <c r="O568">
        <v>13</v>
      </c>
      <c r="P568">
        <v>42</v>
      </c>
      <c r="Q568">
        <v>0</v>
      </c>
      <c r="R568">
        <v>349</v>
      </c>
      <c r="S568">
        <v>0</v>
      </c>
      <c r="T568">
        <v>349</v>
      </c>
      <c r="U568" s="1">
        <v>13.333333333333332</v>
      </c>
      <c r="V568">
        <v>10</v>
      </c>
      <c r="W568">
        <v>17</v>
      </c>
      <c r="X568">
        <v>61</v>
      </c>
      <c r="Y568" s="9">
        <v>4.817427385892118</v>
      </c>
      <c r="AA568" t="str">
        <f t="shared" si="33"/>
        <v>9</v>
      </c>
      <c r="AB568" t="str">
        <f t="shared" si="34"/>
        <v>23/6*</v>
      </c>
      <c r="AC568">
        <f t="shared" si="35"/>
        <v>33</v>
      </c>
      <c r="AD568" t="b">
        <f t="shared" si="36"/>
        <v>1</v>
      </c>
    </row>
    <row r="569" spans="1:30" ht="15">
      <c r="A569" t="s">
        <v>670</v>
      </c>
      <c r="B569" t="s">
        <v>655</v>
      </c>
      <c r="C569" t="str">
        <f>VLOOKUP(A569,'[1]TBL-Rosters (16).csv'!$A$2:$E$2007,5,FALSE)</f>
        <v>WHT</v>
      </c>
      <c r="D569" s="10" t="s">
        <v>25</v>
      </c>
      <c r="E569" s="10" t="s">
        <v>95</v>
      </c>
      <c r="F569" s="10" t="s">
        <v>169</v>
      </c>
      <c r="G569" s="10" t="s">
        <v>317</v>
      </c>
      <c r="H569" s="10" t="s">
        <v>10</v>
      </c>
      <c r="I569" s="10" t="s">
        <v>38</v>
      </c>
      <c r="J569">
        <v>35</v>
      </c>
      <c r="K569">
        <v>10</v>
      </c>
      <c r="L569" s="1">
        <v>76</v>
      </c>
      <c r="M569">
        <v>24</v>
      </c>
      <c r="N569">
        <v>57</v>
      </c>
      <c r="O569">
        <v>5</v>
      </c>
      <c r="P569">
        <v>25</v>
      </c>
      <c r="Q569">
        <v>2</v>
      </c>
      <c r="R569">
        <v>307</v>
      </c>
      <c r="S569">
        <v>230</v>
      </c>
      <c r="T569">
        <v>77</v>
      </c>
      <c r="U569" s="1">
        <v>34</v>
      </c>
      <c r="V569">
        <v>15</v>
      </c>
      <c r="W569">
        <v>32</v>
      </c>
      <c r="X569">
        <v>153</v>
      </c>
      <c r="Y569" s="9">
        <v>2.8421052631578947</v>
      </c>
      <c r="AA569" t="str">
        <f t="shared" si="33"/>
        <v>21/9*</v>
      </c>
      <c r="AB569" t="str">
        <f t="shared" si="34"/>
        <v>15/8*</v>
      </c>
      <c r="AC569">
        <f t="shared" si="35"/>
        <v>19</v>
      </c>
      <c r="AD569" t="b">
        <f t="shared" si="36"/>
        <v>1</v>
      </c>
    </row>
    <row r="570" spans="1:30" ht="15">
      <c r="A570" t="s">
        <v>177</v>
      </c>
      <c r="C570" t="str">
        <f>VLOOKUP(A570,'[1]TBL-Rosters (16).csv'!$A$2:$E$2007,5,FALSE)</f>
        <v>WHT</v>
      </c>
      <c r="D570" s="10" t="s">
        <v>38</v>
      </c>
      <c r="E570" s="10" t="s">
        <v>1</v>
      </c>
      <c r="F570" s="10" t="s">
        <v>22</v>
      </c>
      <c r="G570" s="10" t="s">
        <v>116</v>
      </c>
      <c r="H570" s="10" t="s">
        <v>156</v>
      </c>
      <c r="I570" s="10" t="s">
        <v>56</v>
      </c>
      <c r="J570">
        <v>11</v>
      </c>
      <c r="K570">
        <v>8</v>
      </c>
      <c r="L570" s="1">
        <v>38.333333333333336</v>
      </c>
      <c r="M570">
        <v>19</v>
      </c>
      <c r="N570">
        <v>34</v>
      </c>
      <c r="O570">
        <v>4</v>
      </c>
      <c r="P570">
        <v>11</v>
      </c>
      <c r="Q570">
        <v>0</v>
      </c>
      <c r="R570">
        <v>157</v>
      </c>
      <c r="S570">
        <v>0</v>
      </c>
      <c r="T570">
        <v>157</v>
      </c>
      <c r="U570" s="1">
        <v>7</v>
      </c>
      <c r="V570">
        <v>4</v>
      </c>
      <c r="W570">
        <v>6</v>
      </c>
      <c r="X570">
        <v>31</v>
      </c>
      <c r="Y570" s="9">
        <v>4.460869565217391</v>
      </c>
      <c r="AA570" t="str">
        <f t="shared" si="33"/>
        <v>8</v>
      </c>
      <c r="AB570" t="str">
        <f t="shared" si="34"/>
        <v>17/12*</v>
      </c>
      <c r="AC570">
        <f t="shared" si="35"/>
        <v>9</v>
      </c>
      <c r="AD570" t="b">
        <f t="shared" si="36"/>
        <v>1</v>
      </c>
    </row>
    <row r="571" spans="1:30" ht="15">
      <c r="A571" t="s">
        <v>236</v>
      </c>
      <c r="B571" t="s">
        <v>223</v>
      </c>
      <c r="C571" t="str">
        <f>VLOOKUP(A571,'[1]TBL-Rosters (16).csv'!$A$2:$E$2007,5,FALSE)</f>
        <v>WHT</v>
      </c>
      <c r="D571" s="10" t="s">
        <v>1</v>
      </c>
      <c r="E571" s="10" t="s">
        <v>95</v>
      </c>
      <c r="F571" s="10">
        <v>-62</v>
      </c>
      <c r="G571" s="10" t="s">
        <v>46</v>
      </c>
      <c r="H571" s="10" t="s">
        <v>16</v>
      </c>
      <c r="I571" s="10" t="s">
        <v>4</v>
      </c>
      <c r="J571">
        <v>24</v>
      </c>
      <c r="K571">
        <v>1</v>
      </c>
      <c r="L571" s="1">
        <v>28</v>
      </c>
      <c r="M571">
        <v>18</v>
      </c>
      <c r="N571">
        <v>23</v>
      </c>
      <c r="O571">
        <v>4</v>
      </c>
      <c r="P571">
        <v>17</v>
      </c>
      <c r="Q571">
        <v>0</v>
      </c>
      <c r="R571">
        <v>123</v>
      </c>
      <c r="S571">
        <v>123</v>
      </c>
      <c r="T571">
        <v>0</v>
      </c>
      <c r="U571" s="1">
        <v>26.33333333333334</v>
      </c>
      <c r="V571">
        <v>17</v>
      </c>
      <c r="W571">
        <v>22</v>
      </c>
      <c r="X571">
        <v>113</v>
      </c>
      <c r="Y571" s="9">
        <v>5.785714285714286</v>
      </c>
      <c r="AA571" t="str">
        <f t="shared" si="33"/>
        <v>9*</v>
      </c>
      <c r="AB571" t="str">
        <f t="shared" si="34"/>
        <v>14/7*</v>
      </c>
      <c r="AC571">
        <f t="shared" si="35"/>
        <v>1</v>
      </c>
      <c r="AD571" t="b">
        <f t="shared" si="36"/>
        <v>1</v>
      </c>
    </row>
    <row r="572" spans="1:30" ht="15">
      <c r="A572" t="s">
        <v>315</v>
      </c>
      <c r="B572" t="s">
        <v>301</v>
      </c>
      <c r="C572" t="str">
        <f>VLOOKUP(A572,'[1]TBL-Rosters (16).csv'!$A$2:$E$2007,5,FALSE)</f>
        <v>WHT</v>
      </c>
      <c r="D572" s="10" t="s">
        <v>1</v>
      </c>
      <c r="E572" s="10" t="s">
        <v>126</v>
      </c>
      <c r="F572" s="10" t="s">
        <v>22</v>
      </c>
      <c r="G572" s="10" t="s">
        <v>59</v>
      </c>
      <c r="H572" s="10" t="s">
        <v>1</v>
      </c>
      <c r="I572" s="10" t="s">
        <v>4</v>
      </c>
      <c r="J572">
        <v>53</v>
      </c>
      <c r="K572">
        <v>0</v>
      </c>
      <c r="L572" s="1">
        <v>64.66666666666667</v>
      </c>
      <c r="M572">
        <v>18</v>
      </c>
      <c r="N572">
        <v>55</v>
      </c>
      <c r="O572">
        <v>5</v>
      </c>
      <c r="P572">
        <v>19</v>
      </c>
      <c r="Q572">
        <v>1</v>
      </c>
      <c r="R572">
        <v>261</v>
      </c>
      <c r="S572">
        <v>161</v>
      </c>
      <c r="T572">
        <v>100</v>
      </c>
      <c r="U572" s="1">
        <v>64.66666666666667</v>
      </c>
      <c r="V572">
        <v>18</v>
      </c>
      <c r="W572">
        <v>55</v>
      </c>
      <c r="X572">
        <v>261</v>
      </c>
      <c r="Y572" s="9">
        <v>2.5051546391752577</v>
      </c>
      <c r="AA572" t="str">
        <f t="shared" si="33"/>
        <v>14*</v>
      </c>
      <c r="AB572" t="str">
        <f t="shared" si="34"/>
        <v>7*</v>
      </c>
      <c r="AC572">
        <f t="shared" si="35"/>
        <v>0</v>
      </c>
      <c r="AD572" t="b">
        <f t="shared" si="36"/>
        <v>1</v>
      </c>
    </row>
    <row r="573" spans="1:30" ht="15">
      <c r="A573" t="s">
        <v>203</v>
      </c>
      <c r="B573" t="s">
        <v>184</v>
      </c>
      <c r="C573" t="str">
        <f>VLOOKUP(A573,'[1]TBL-Rosters (16).csv'!$A$2:$E$2007,5,FALSE)</f>
        <v>WHT</v>
      </c>
      <c r="D573" s="10" t="s">
        <v>1</v>
      </c>
      <c r="E573" s="10" t="s">
        <v>45</v>
      </c>
      <c r="F573" s="10">
        <v>-15</v>
      </c>
      <c r="G573" s="10" t="s">
        <v>7</v>
      </c>
      <c r="H573" s="10" t="s">
        <v>1</v>
      </c>
      <c r="I573" s="10" t="s">
        <v>8</v>
      </c>
      <c r="J573">
        <v>26</v>
      </c>
      <c r="K573">
        <v>0</v>
      </c>
      <c r="L573" s="1">
        <v>25.33333333333334</v>
      </c>
      <c r="M573">
        <v>9</v>
      </c>
      <c r="N573">
        <v>22</v>
      </c>
      <c r="O573">
        <v>3</v>
      </c>
      <c r="P573">
        <v>11</v>
      </c>
      <c r="Q573">
        <v>1</v>
      </c>
      <c r="R573">
        <v>111</v>
      </c>
      <c r="S573">
        <v>0</v>
      </c>
      <c r="T573">
        <v>111</v>
      </c>
      <c r="U573" s="1">
        <v>25.33333333333334</v>
      </c>
      <c r="V573">
        <v>9</v>
      </c>
      <c r="W573">
        <v>22</v>
      </c>
      <c r="X573">
        <v>111</v>
      </c>
      <c r="Y573" s="9">
        <v>3.197368421052631</v>
      </c>
      <c r="AA573" t="str">
        <f t="shared" si="33"/>
        <v>12*</v>
      </c>
      <c r="AB573" t="str">
        <f t="shared" si="34"/>
        <v>6*</v>
      </c>
      <c r="AC573">
        <f t="shared" si="35"/>
        <v>0</v>
      </c>
      <c r="AD573" t="b">
        <f t="shared" si="36"/>
        <v>1</v>
      </c>
    </row>
    <row r="574" spans="1:30" ht="15">
      <c r="A574" t="s">
        <v>545</v>
      </c>
      <c r="B574" t="s">
        <v>532</v>
      </c>
      <c r="C574" t="str">
        <f>VLOOKUP(A574,'[1]TBL-Rosters (16).csv'!$A$2:$E$2007,5,FALSE)</f>
        <v>WHT</v>
      </c>
      <c r="D574" s="10" t="s">
        <v>1</v>
      </c>
      <c r="E574" s="10" t="s">
        <v>126</v>
      </c>
      <c r="F574" s="10">
        <v>-52</v>
      </c>
      <c r="G574" s="10">
        <v>-14</v>
      </c>
      <c r="H574" s="10" t="s">
        <v>1</v>
      </c>
      <c r="I574" s="10" t="s">
        <v>8</v>
      </c>
      <c r="J574">
        <v>67</v>
      </c>
      <c r="K574">
        <v>0</v>
      </c>
      <c r="L574" s="1">
        <v>60.66666666666668</v>
      </c>
      <c r="M574">
        <v>26</v>
      </c>
      <c r="N574">
        <v>47</v>
      </c>
      <c r="O574">
        <v>10</v>
      </c>
      <c r="P574">
        <v>34</v>
      </c>
      <c r="Q574">
        <v>2</v>
      </c>
      <c r="R574">
        <v>262</v>
      </c>
      <c r="S574">
        <v>262</v>
      </c>
      <c r="T574">
        <v>0</v>
      </c>
      <c r="U574" s="1">
        <v>60.66666666666668</v>
      </c>
      <c r="V574">
        <v>26</v>
      </c>
      <c r="W574">
        <v>47</v>
      </c>
      <c r="X574">
        <v>262</v>
      </c>
      <c r="Y574" s="9">
        <v>3.8571428571428563</v>
      </c>
      <c r="AA574" t="str">
        <f t="shared" si="33"/>
        <v>14*</v>
      </c>
      <c r="AB574" t="str">
        <f t="shared" si="34"/>
        <v>6*</v>
      </c>
      <c r="AC574">
        <f t="shared" si="35"/>
        <v>0</v>
      </c>
      <c r="AD574" t="b">
        <f t="shared" si="36"/>
        <v>1</v>
      </c>
    </row>
    <row r="575" spans="1:30" ht="15">
      <c r="A575" t="s">
        <v>222</v>
      </c>
      <c r="B575" t="s">
        <v>223</v>
      </c>
      <c r="C575" t="str">
        <f>VLOOKUP(A575,'[1]TBL-Rosters (16).csv'!$A$2:$E$2007,5,FALSE)</f>
        <v>WHT</v>
      </c>
      <c r="D575" s="10" t="s">
        <v>1</v>
      </c>
      <c r="E575" s="10" t="s">
        <v>126</v>
      </c>
      <c r="F575" s="10">
        <v>-51</v>
      </c>
      <c r="G575" s="10">
        <v>-31</v>
      </c>
      <c r="H575" s="10" t="s">
        <v>1</v>
      </c>
      <c r="I575" s="10" t="s">
        <v>4</v>
      </c>
      <c r="J575">
        <v>23</v>
      </c>
      <c r="K575">
        <v>0</v>
      </c>
      <c r="L575" s="1">
        <v>30</v>
      </c>
      <c r="M575">
        <v>15</v>
      </c>
      <c r="N575">
        <v>22</v>
      </c>
      <c r="O575">
        <v>6</v>
      </c>
      <c r="P575">
        <v>15</v>
      </c>
      <c r="Q575">
        <v>0</v>
      </c>
      <c r="R575">
        <v>123</v>
      </c>
      <c r="S575">
        <v>123</v>
      </c>
      <c r="T575">
        <v>0</v>
      </c>
      <c r="U575" s="1">
        <v>30</v>
      </c>
      <c r="V575">
        <v>15</v>
      </c>
      <c r="W575">
        <v>22</v>
      </c>
      <c r="X575">
        <v>123</v>
      </c>
      <c r="Y575" s="9">
        <v>4.5</v>
      </c>
      <c r="AA575" t="str">
        <f t="shared" si="33"/>
        <v>14*</v>
      </c>
      <c r="AB575" t="str">
        <f t="shared" si="34"/>
        <v>7*</v>
      </c>
      <c r="AC575">
        <f t="shared" si="35"/>
        <v>0</v>
      </c>
      <c r="AD575" t="b">
        <f t="shared" si="36"/>
        <v>1</v>
      </c>
    </row>
    <row r="576" spans="1:30" ht="15">
      <c r="A576" t="s">
        <v>385</v>
      </c>
      <c r="B576" t="s">
        <v>371</v>
      </c>
      <c r="C576" t="str">
        <f>VLOOKUP(A576,'[1]TBL-Rosters (16).csv'!$A$2:$E$2007,5,FALSE)</f>
        <v>WHT</v>
      </c>
      <c r="D576" s="10" t="s">
        <v>1</v>
      </c>
      <c r="E576" s="10" t="s">
        <v>386</v>
      </c>
      <c r="F576" s="10">
        <v>-12</v>
      </c>
      <c r="G576" s="10" t="s">
        <v>143</v>
      </c>
      <c r="H576" s="10" t="s">
        <v>1</v>
      </c>
      <c r="I576" s="10" t="s">
        <v>8</v>
      </c>
      <c r="J576">
        <v>53</v>
      </c>
      <c r="K576">
        <v>0</v>
      </c>
      <c r="L576" s="1">
        <v>56</v>
      </c>
      <c r="M576">
        <v>11</v>
      </c>
      <c r="N576">
        <v>35</v>
      </c>
      <c r="O576">
        <v>3</v>
      </c>
      <c r="P576">
        <v>20</v>
      </c>
      <c r="Q576">
        <v>1</v>
      </c>
      <c r="R576">
        <v>222</v>
      </c>
      <c r="S576">
        <v>222</v>
      </c>
      <c r="T576">
        <v>0</v>
      </c>
      <c r="U576" s="1">
        <v>56</v>
      </c>
      <c r="V576">
        <v>11</v>
      </c>
      <c r="W576">
        <v>35</v>
      </c>
      <c r="X576">
        <v>222</v>
      </c>
      <c r="Y576" s="9">
        <v>1.7678571428571428</v>
      </c>
      <c r="AA576" t="str">
        <f t="shared" si="33"/>
        <v>21*</v>
      </c>
      <c r="AB576" t="str">
        <f t="shared" si="34"/>
        <v>6*</v>
      </c>
      <c r="AC576">
        <f t="shared" si="35"/>
        <v>0</v>
      </c>
      <c r="AD576" t="b">
        <f t="shared" si="36"/>
        <v>1</v>
      </c>
    </row>
    <row r="577" spans="1:30" ht="15">
      <c r="A577" t="s">
        <v>290</v>
      </c>
      <c r="B577" t="s">
        <v>283</v>
      </c>
      <c r="C577" t="str">
        <f>VLOOKUP(A577,'[1]TBL-Rosters (16).csv'!$A$2:$E$2007,5,FALSE)</f>
        <v>WHT</v>
      </c>
      <c r="D577" s="10" t="s">
        <v>1</v>
      </c>
      <c r="E577" s="10" t="s">
        <v>191</v>
      </c>
      <c r="F577" s="10" t="s">
        <v>207</v>
      </c>
      <c r="G577" s="10">
        <v>-21</v>
      </c>
      <c r="H577" s="10" t="s">
        <v>1</v>
      </c>
      <c r="I577" s="10" t="s">
        <v>8</v>
      </c>
      <c r="J577">
        <v>69</v>
      </c>
      <c r="K577">
        <v>0</v>
      </c>
      <c r="L577" s="1">
        <v>71</v>
      </c>
      <c r="M577">
        <v>20</v>
      </c>
      <c r="N577">
        <v>45</v>
      </c>
      <c r="O577">
        <v>11</v>
      </c>
      <c r="P577">
        <v>7</v>
      </c>
      <c r="Q577">
        <v>1</v>
      </c>
      <c r="R577">
        <v>267</v>
      </c>
      <c r="S577">
        <v>267</v>
      </c>
      <c r="T577">
        <v>0</v>
      </c>
      <c r="U577" s="1">
        <v>71</v>
      </c>
      <c r="V577">
        <v>20</v>
      </c>
      <c r="W577">
        <v>45</v>
      </c>
      <c r="X577">
        <v>267</v>
      </c>
      <c r="Y577" s="9">
        <v>2.535211267605634</v>
      </c>
      <c r="AA577" t="str">
        <f t="shared" si="33"/>
        <v>17*</v>
      </c>
      <c r="AB577" t="str">
        <f t="shared" si="34"/>
        <v>6*</v>
      </c>
      <c r="AC577">
        <f t="shared" si="35"/>
        <v>0</v>
      </c>
      <c r="AD577" t="b">
        <f t="shared" si="36"/>
        <v>1</v>
      </c>
    </row>
    <row r="578" spans="1:30" ht="15">
      <c r="A578" t="s">
        <v>244</v>
      </c>
      <c r="B578" t="s">
        <v>245</v>
      </c>
      <c r="C578" t="str">
        <f>VLOOKUP(A578,'[1]TBL-Rosters (16).csv'!$A$2:$E$2007,5,FALSE)</f>
        <v>WHT</v>
      </c>
      <c r="D578" s="10" t="s">
        <v>1</v>
      </c>
      <c r="E578" s="10" t="s">
        <v>240</v>
      </c>
      <c r="F578" s="10">
        <v>-62</v>
      </c>
      <c r="G578" s="10" t="s">
        <v>22</v>
      </c>
      <c r="H578" s="10" t="s">
        <v>1</v>
      </c>
      <c r="I578" s="10" t="s">
        <v>8</v>
      </c>
      <c r="J578">
        <v>48</v>
      </c>
      <c r="K578">
        <v>0</v>
      </c>
      <c r="L578" s="1">
        <v>40</v>
      </c>
      <c r="M578">
        <v>15</v>
      </c>
      <c r="N578">
        <v>29</v>
      </c>
      <c r="O578">
        <v>5</v>
      </c>
      <c r="P578">
        <v>31</v>
      </c>
      <c r="Q578">
        <v>0</v>
      </c>
      <c r="R578">
        <v>182</v>
      </c>
      <c r="S578">
        <v>182</v>
      </c>
      <c r="T578">
        <v>0</v>
      </c>
      <c r="U578" s="1">
        <v>40</v>
      </c>
      <c r="V578">
        <v>15</v>
      </c>
      <c r="W578">
        <v>29</v>
      </c>
      <c r="X578">
        <v>182</v>
      </c>
      <c r="Y578" s="9">
        <v>3.375</v>
      </c>
      <c r="AA578" t="str">
        <f t="shared" si="33"/>
        <v>15*</v>
      </c>
      <c r="AB578" t="str">
        <f t="shared" si="34"/>
        <v>6*</v>
      </c>
      <c r="AC578">
        <f t="shared" si="35"/>
        <v>0</v>
      </c>
      <c r="AD578" t="b">
        <f t="shared" si="36"/>
        <v>1</v>
      </c>
    </row>
    <row r="579" spans="1:30" ht="15">
      <c r="A579" t="s">
        <v>280</v>
      </c>
      <c r="B579" t="s">
        <v>263</v>
      </c>
      <c r="C579" t="str">
        <f>VLOOKUP(A579,'[1]TBL-Rosters (16).csv'!$A$2:$E$2007,5,FALSE)</f>
        <v>WHT</v>
      </c>
      <c r="D579" s="10" t="s">
        <v>1</v>
      </c>
      <c r="E579" s="10" t="s">
        <v>72</v>
      </c>
      <c r="F579" s="10" t="s">
        <v>7</v>
      </c>
      <c r="G579" s="10" t="s">
        <v>34</v>
      </c>
      <c r="H579" s="10" t="s">
        <v>1</v>
      </c>
      <c r="I579" s="10" t="s">
        <v>8</v>
      </c>
      <c r="J579">
        <v>65</v>
      </c>
      <c r="K579">
        <v>0</v>
      </c>
      <c r="L579" s="1">
        <v>67.33333333333331</v>
      </c>
      <c r="M579">
        <v>32</v>
      </c>
      <c r="N579">
        <v>65</v>
      </c>
      <c r="O579">
        <v>7</v>
      </c>
      <c r="P579">
        <v>23</v>
      </c>
      <c r="Q579">
        <v>3</v>
      </c>
      <c r="R579">
        <v>281</v>
      </c>
      <c r="S579">
        <v>166</v>
      </c>
      <c r="T579">
        <v>115</v>
      </c>
      <c r="U579" s="1">
        <v>67.33333333333331</v>
      </c>
      <c r="V579">
        <v>32</v>
      </c>
      <c r="W579">
        <v>65</v>
      </c>
      <c r="X579">
        <v>281</v>
      </c>
      <c r="Y579" s="9">
        <v>4.277227722772278</v>
      </c>
      <c r="AA579" t="str">
        <f aca="true" t="shared" si="37" ref="AA579:AA606">IF(E579="",D579,IF(D579="",E579,CONCATENATE(D579,"/",E579)))</f>
        <v>8*</v>
      </c>
      <c r="AB579" t="str">
        <f aca="true" t="shared" si="38" ref="AB579:AB606">IF(I579="",H579,IF(H579="",CONCATENATE(I579,"*"),CONCATENATE(H579,"/",I579,"*")))</f>
        <v>6*</v>
      </c>
      <c r="AC579">
        <f t="shared" si="35"/>
        <v>0</v>
      </c>
      <c r="AD579" t="b">
        <f t="shared" si="36"/>
        <v>1</v>
      </c>
    </row>
    <row r="580" spans="1:30" ht="15">
      <c r="A580" t="s">
        <v>599</v>
      </c>
      <c r="B580" t="s">
        <v>584</v>
      </c>
      <c r="C580" t="str">
        <f>VLOOKUP(A580,'[1]TBL-Rosters (16).csv'!$A$2:$E$2007,5,FALSE)</f>
        <v>WHT</v>
      </c>
      <c r="D580" s="10" t="s">
        <v>1</v>
      </c>
      <c r="E580" s="10" t="s">
        <v>72</v>
      </c>
      <c r="F580" s="10" t="s">
        <v>116</v>
      </c>
      <c r="G580" s="10">
        <v>-46</v>
      </c>
      <c r="H580" s="10" t="s">
        <v>1</v>
      </c>
      <c r="I580" s="10" t="s">
        <v>8</v>
      </c>
      <c r="J580">
        <v>67</v>
      </c>
      <c r="K580">
        <v>0</v>
      </c>
      <c r="L580" s="1">
        <v>63.333333333333336</v>
      </c>
      <c r="M580">
        <v>34</v>
      </c>
      <c r="N580">
        <v>56</v>
      </c>
      <c r="O580">
        <v>16</v>
      </c>
      <c r="P580">
        <v>18</v>
      </c>
      <c r="Q580">
        <v>0</v>
      </c>
      <c r="R580">
        <v>263</v>
      </c>
      <c r="S580">
        <v>0</v>
      </c>
      <c r="T580">
        <v>263</v>
      </c>
      <c r="U580" s="1">
        <v>63.333333333333336</v>
      </c>
      <c r="V580">
        <v>34</v>
      </c>
      <c r="W580">
        <v>56</v>
      </c>
      <c r="X580">
        <v>263</v>
      </c>
      <c r="Y580" s="9">
        <v>4.8315789473684205</v>
      </c>
      <c r="AA580" t="str">
        <f t="shared" si="37"/>
        <v>8*</v>
      </c>
      <c r="AB580" t="str">
        <f t="shared" si="38"/>
        <v>6*</v>
      </c>
      <c r="AC580">
        <f aca="true" t="shared" si="39" ref="AC580:AC606">IF(C580=C581,AC581+K580,K580)</f>
        <v>0</v>
      </c>
      <c r="AD580" t="b">
        <f aca="true" t="shared" si="40" ref="AD580:AD606">C580=C579</f>
        <v>1</v>
      </c>
    </row>
    <row r="581" spans="1:30" ht="15">
      <c r="A581" t="s">
        <v>546</v>
      </c>
      <c r="B581" t="s">
        <v>532</v>
      </c>
      <c r="C581" t="str">
        <f>VLOOKUP(A581,'[1]TBL-Rosters (16).csv'!$A$2:$E$2007,5,FALSE)</f>
        <v>WHT</v>
      </c>
      <c r="D581" s="10" t="s">
        <v>1</v>
      </c>
      <c r="E581" s="10" t="s">
        <v>85</v>
      </c>
      <c r="F581" s="10" t="s">
        <v>143</v>
      </c>
      <c r="G581" s="10">
        <v>-14</v>
      </c>
      <c r="H581" s="10" t="s">
        <v>1</v>
      </c>
      <c r="I581" s="10" t="s">
        <v>8</v>
      </c>
      <c r="J581">
        <v>78</v>
      </c>
      <c r="K581">
        <v>0</v>
      </c>
      <c r="L581" s="1">
        <v>78</v>
      </c>
      <c r="M581">
        <v>34</v>
      </c>
      <c r="N581">
        <v>69</v>
      </c>
      <c r="O581">
        <v>12</v>
      </c>
      <c r="P581">
        <v>12</v>
      </c>
      <c r="Q581">
        <v>1</v>
      </c>
      <c r="R581">
        <v>313</v>
      </c>
      <c r="S581">
        <v>313</v>
      </c>
      <c r="T581">
        <v>0</v>
      </c>
      <c r="U581" s="1">
        <v>78</v>
      </c>
      <c r="V581">
        <v>34</v>
      </c>
      <c r="W581">
        <v>69</v>
      </c>
      <c r="X581">
        <v>313</v>
      </c>
      <c r="Y581" s="9">
        <v>3.923076923076923</v>
      </c>
      <c r="AA581" t="str">
        <f t="shared" si="37"/>
        <v>10*</v>
      </c>
      <c r="AB581" t="str">
        <f t="shared" si="38"/>
        <v>6*</v>
      </c>
      <c r="AC581">
        <f t="shared" si="39"/>
        <v>0</v>
      </c>
      <c r="AD581" t="b">
        <f t="shared" si="40"/>
        <v>1</v>
      </c>
    </row>
    <row r="582" spans="1:30" ht="15">
      <c r="A582" t="s">
        <v>304</v>
      </c>
      <c r="B582" t="s">
        <v>301</v>
      </c>
      <c r="C582" t="str">
        <f>VLOOKUP(A582,'[1]TBL-Rosters (16).csv'!$A$2:$E$2007,5,FALSE)</f>
        <v>WHT</v>
      </c>
      <c r="D582" s="10" t="s">
        <v>1</v>
      </c>
      <c r="E582" s="10" t="s">
        <v>2</v>
      </c>
      <c r="F582" s="10" t="s">
        <v>3</v>
      </c>
      <c r="G582" s="10" t="s">
        <v>3</v>
      </c>
      <c r="H582" s="10" t="s">
        <v>1</v>
      </c>
      <c r="I582" s="10" t="s">
        <v>27</v>
      </c>
      <c r="J582">
        <v>2</v>
      </c>
      <c r="K582">
        <v>0</v>
      </c>
      <c r="L582" s="1">
        <v>1.6666666666666665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6</v>
      </c>
      <c r="S582">
        <v>0</v>
      </c>
      <c r="T582">
        <v>6</v>
      </c>
      <c r="U582" s="1">
        <v>1.6666666666666665</v>
      </c>
      <c r="V582">
        <v>0</v>
      </c>
      <c r="W582">
        <v>0</v>
      </c>
      <c r="X582">
        <v>6</v>
      </c>
      <c r="Y582" s="9">
        <v>0</v>
      </c>
      <c r="AA582" t="str">
        <f t="shared" si="37"/>
        <v>1*</v>
      </c>
      <c r="AB582" t="str">
        <f t="shared" si="38"/>
        <v>5*</v>
      </c>
      <c r="AC582">
        <f t="shared" si="39"/>
        <v>0</v>
      </c>
      <c r="AD582" t="b">
        <f t="shared" si="40"/>
        <v>1</v>
      </c>
    </row>
    <row r="583" spans="1:30" ht="15">
      <c r="A583" t="s">
        <v>422</v>
      </c>
      <c r="B583" t="s">
        <v>407</v>
      </c>
      <c r="C583" t="str">
        <f>VLOOKUP(A583,'[1]TBL-Rosters (16).csv'!$A$2:$E$2007,5,FALSE)</f>
        <v>WHT</v>
      </c>
      <c r="D583" s="10" t="s">
        <v>1</v>
      </c>
      <c r="E583" s="10" t="s">
        <v>72</v>
      </c>
      <c r="F583" s="10">
        <v>-26</v>
      </c>
      <c r="G583" s="10" t="s">
        <v>22</v>
      </c>
      <c r="H583" s="10" t="s">
        <v>1</v>
      </c>
      <c r="I583" s="10" t="s">
        <v>8</v>
      </c>
      <c r="J583">
        <v>25</v>
      </c>
      <c r="K583">
        <v>0</v>
      </c>
      <c r="L583" s="1">
        <v>25</v>
      </c>
      <c r="M583">
        <v>16</v>
      </c>
      <c r="N583">
        <v>20</v>
      </c>
      <c r="O583">
        <v>3</v>
      </c>
      <c r="P583">
        <v>12</v>
      </c>
      <c r="Q583">
        <v>1</v>
      </c>
      <c r="R583">
        <v>110</v>
      </c>
      <c r="S583">
        <v>77</v>
      </c>
      <c r="T583">
        <v>33</v>
      </c>
      <c r="U583" s="1">
        <v>25</v>
      </c>
      <c r="V583">
        <v>16</v>
      </c>
      <c r="W583">
        <v>20</v>
      </c>
      <c r="X583">
        <v>110</v>
      </c>
      <c r="Y583" s="9">
        <v>5.76</v>
      </c>
      <c r="AA583" t="str">
        <f t="shared" si="37"/>
        <v>8*</v>
      </c>
      <c r="AB583" t="str">
        <f t="shared" si="38"/>
        <v>6*</v>
      </c>
      <c r="AC583">
        <f t="shared" si="39"/>
        <v>0</v>
      </c>
      <c r="AD583" t="b">
        <f t="shared" si="40"/>
        <v>1</v>
      </c>
    </row>
    <row r="584" spans="1:30" ht="15">
      <c r="A584" t="s">
        <v>606</v>
      </c>
      <c r="B584" t="s">
        <v>602</v>
      </c>
      <c r="C584" t="str">
        <f>VLOOKUP(A584,'[1]TBL-Rosters (16).csv'!$A$2:$E$2007,5,FALSE)</f>
        <v>WHT</v>
      </c>
      <c r="D584" s="10" t="s">
        <v>1</v>
      </c>
      <c r="E584" s="10" t="s">
        <v>191</v>
      </c>
      <c r="F584" s="10" t="s">
        <v>88</v>
      </c>
      <c r="G584" s="10" t="s">
        <v>11</v>
      </c>
      <c r="H584" s="10" t="s">
        <v>1</v>
      </c>
      <c r="I584" s="10" t="s">
        <v>8</v>
      </c>
      <c r="J584">
        <v>62</v>
      </c>
      <c r="K584">
        <v>0</v>
      </c>
      <c r="L584" s="1">
        <v>67.66666666666667</v>
      </c>
      <c r="M584">
        <v>15</v>
      </c>
      <c r="N584">
        <v>52</v>
      </c>
      <c r="O584">
        <v>5</v>
      </c>
      <c r="P584">
        <v>17</v>
      </c>
      <c r="Q584">
        <v>2</v>
      </c>
      <c r="R584">
        <v>267</v>
      </c>
      <c r="S584">
        <v>267</v>
      </c>
      <c r="T584">
        <v>0</v>
      </c>
      <c r="U584" s="1">
        <v>67.66666666666667</v>
      </c>
      <c r="V584">
        <v>15</v>
      </c>
      <c r="W584">
        <v>52</v>
      </c>
      <c r="X584">
        <v>267</v>
      </c>
      <c r="Y584" s="9">
        <v>1.9950738916256157</v>
      </c>
      <c r="AA584" t="str">
        <f t="shared" si="37"/>
        <v>17*</v>
      </c>
      <c r="AB584" t="str">
        <f t="shared" si="38"/>
        <v>6*</v>
      </c>
      <c r="AC584">
        <f t="shared" si="39"/>
        <v>0</v>
      </c>
      <c r="AD584" t="b">
        <f t="shared" si="40"/>
        <v>1</v>
      </c>
    </row>
    <row r="585" spans="1:30" ht="15">
      <c r="A585" t="s">
        <v>179</v>
      </c>
      <c r="C585" t="str">
        <f>VLOOKUP(A585,'[1]TBL-Rosters (16).csv'!$A$2:$E$2007,5,FALSE)</f>
        <v>ZIO</v>
      </c>
      <c r="D585" s="10" t="s">
        <v>30</v>
      </c>
      <c r="E585" s="10" t="s">
        <v>1</v>
      </c>
      <c r="F585" s="10">
        <v>-13</v>
      </c>
      <c r="G585" s="10" t="s">
        <v>65</v>
      </c>
      <c r="H585" s="10" t="s">
        <v>35</v>
      </c>
      <c r="I585" s="10" t="s">
        <v>1</v>
      </c>
      <c r="J585">
        <v>33</v>
      </c>
      <c r="K585">
        <v>33</v>
      </c>
      <c r="L585" s="1">
        <v>187.66666666666663</v>
      </c>
      <c r="M585">
        <v>83</v>
      </c>
      <c r="N585">
        <v>181</v>
      </c>
      <c r="O585">
        <v>19</v>
      </c>
      <c r="P585">
        <v>75</v>
      </c>
      <c r="Q585">
        <v>4</v>
      </c>
      <c r="R585">
        <v>803</v>
      </c>
      <c r="S585">
        <v>0</v>
      </c>
      <c r="T585">
        <v>803</v>
      </c>
      <c r="U585" s="1">
        <v>0</v>
      </c>
      <c r="V585">
        <v>0</v>
      </c>
      <c r="W585">
        <v>0</v>
      </c>
      <c r="X585">
        <v>0</v>
      </c>
      <c r="Y585" s="9">
        <v>3.980461811722914</v>
      </c>
      <c r="AA585" t="str">
        <f t="shared" si="37"/>
        <v>9</v>
      </c>
      <c r="AB585" t="str">
        <f t="shared" si="38"/>
        <v>25</v>
      </c>
      <c r="AC585">
        <f t="shared" si="39"/>
        <v>177</v>
      </c>
      <c r="AD585" t="b">
        <f t="shared" si="40"/>
        <v>0</v>
      </c>
    </row>
    <row r="586" spans="1:30" ht="15">
      <c r="A586" t="s">
        <v>351</v>
      </c>
      <c r="B586" t="s">
        <v>41</v>
      </c>
      <c r="C586" t="str">
        <f>VLOOKUP(A586,'[1]TBL-Rosters (16).csv'!$A$2:$E$2007,5,FALSE)</f>
        <v>ZIO</v>
      </c>
      <c r="D586" s="10" t="s">
        <v>38</v>
      </c>
      <c r="E586" s="10" t="s">
        <v>1</v>
      </c>
      <c r="F586" s="10">
        <v>-12</v>
      </c>
      <c r="G586" s="10" t="s">
        <v>48</v>
      </c>
      <c r="H586" s="10" t="s">
        <v>12</v>
      </c>
      <c r="I586" s="10" t="s">
        <v>1</v>
      </c>
      <c r="J586">
        <v>29</v>
      </c>
      <c r="K586">
        <v>29</v>
      </c>
      <c r="L586" s="1">
        <v>149</v>
      </c>
      <c r="M586">
        <v>76</v>
      </c>
      <c r="N586">
        <v>140</v>
      </c>
      <c r="O586">
        <v>21</v>
      </c>
      <c r="P586">
        <v>58</v>
      </c>
      <c r="Q586">
        <v>2</v>
      </c>
      <c r="R586">
        <v>644</v>
      </c>
      <c r="S586">
        <v>0</v>
      </c>
      <c r="T586">
        <v>644</v>
      </c>
      <c r="U586" s="1">
        <v>0</v>
      </c>
      <c r="V586">
        <v>0</v>
      </c>
      <c r="W586">
        <v>0</v>
      </c>
      <c r="X586">
        <v>0</v>
      </c>
      <c r="Y586" s="9">
        <v>4.590604026845638</v>
      </c>
      <c r="AA586" t="str">
        <f t="shared" si="37"/>
        <v>8</v>
      </c>
      <c r="AB586" t="str">
        <f t="shared" si="38"/>
        <v>24</v>
      </c>
      <c r="AC586">
        <f t="shared" si="39"/>
        <v>144</v>
      </c>
      <c r="AD586" t="b">
        <f t="shared" si="40"/>
        <v>1</v>
      </c>
    </row>
    <row r="587" spans="1:30" ht="15">
      <c r="A587" t="s">
        <v>703</v>
      </c>
      <c r="B587" t="s">
        <v>690</v>
      </c>
      <c r="C587" t="str">
        <f>VLOOKUP(A587,'[1]TBL-Rosters (16).csv'!$A$2:$E$2007,5,FALSE)</f>
        <v>ZIO</v>
      </c>
      <c r="D587" s="10" t="s">
        <v>38</v>
      </c>
      <c r="E587" s="10" t="s">
        <v>1</v>
      </c>
      <c r="F587" s="10" t="s">
        <v>116</v>
      </c>
      <c r="G587" s="10" t="s">
        <v>22</v>
      </c>
      <c r="H587" s="10" t="s">
        <v>19</v>
      </c>
      <c r="I587" s="10" t="s">
        <v>1</v>
      </c>
      <c r="J587">
        <v>29</v>
      </c>
      <c r="K587">
        <v>29</v>
      </c>
      <c r="L587" s="1">
        <v>150.66666666666663</v>
      </c>
      <c r="M587">
        <v>64</v>
      </c>
      <c r="N587">
        <v>158</v>
      </c>
      <c r="O587">
        <v>18</v>
      </c>
      <c r="P587">
        <v>43</v>
      </c>
      <c r="Q587">
        <v>0</v>
      </c>
      <c r="R587">
        <v>647</v>
      </c>
      <c r="S587">
        <v>647</v>
      </c>
      <c r="T587">
        <v>0</v>
      </c>
      <c r="U587" s="1">
        <v>0</v>
      </c>
      <c r="V587">
        <v>0</v>
      </c>
      <c r="W587">
        <v>0</v>
      </c>
      <c r="X587">
        <v>0</v>
      </c>
      <c r="Y587" s="9">
        <v>3.823008849557523</v>
      </c>
      <c r="AA587" t="str">
        <f t="shared" si="37"/>
        <v>8</v>
      </c>
      <c r="AB587" t="str">
        <f t="shared" si="38"/>
        <v>22</v>
      </c>
      <c r="AC587">
        <f t="shared" si="39"/>
        <v>115</v>
      </c>
      <c r="AD587" t="b">
        <f t="shared" si="40"/>
        <v>1</v>
      </c>
    </row>
    <row r="588" spans="1:30" ht="15">
      <c r="A588" t="s">
        <v>634</v>
      </c>
      <c r="B588" t="s">
        <v>619</v>
      </c>
      <c r="C588" t="str">
        <f>VLOOKUP(A588,'[1]TBL-Rosters (16).csv'!$A$2:$E$2007,5,FALSE)</f>
        <v>ZIO</v>
      </c>
      <c r="D588" s="10" t="s">
        <v>27</v>
      </c>
      <c r="E588" s="10" t="s">
        <v>1</v>
      </c>
      <c r="F588" s="10" t="s">
        <v>88</v>
      </c>
      <c r="G588" s="10" t="s">
        <v>97</v>
      </c>
      <c r="H588" s="10" t="s">
        <v>70</v>
      </c>
      <c r="I588" s="10" t="s">
        <v>24</v>
      </c>
      <c r="J588">
        <v>22</v>
      </c>
      <c r="K588">
        <v>21</v>
      </c>
      <c r="L588" s="1">
        <v>114.66666666666667</v>
      </c>
      <c r="M588">
        <v>52</v>
      </c>
      <c r="N588">
        <v>127</v>
      </c>
      <c r="O588">
        <v>15</v>
      </c>
      <c r="P588">
        <v>30</v>
      </c>
      <c r="Q588">
        <v>1</v>
      </c>
      <c r="R588">
        <v>490</v>
      </c>
      <c r="S588">
        <v>0</v>
      </c>
      <c r="T588">
        <v>490</v>
      </c>
      <c r="U588" s="1">
        <v>2.3333333333333335</v>
      </c>
      <c r="V588">
        <v>1</v>
      </c>
      <c r="W588">
        <v>3</v>
      </c>
      <c r="X588">
        <v>11</v>
      </c>
      <c r="Y588" s="9">
        <v>4.0813953488372094</v>
      </c>
      <c r="AA588" t="str">
        <f t="shared" si="37"/>
        <v>5</v>
      </c>
      <c r="AB588" t="str">
        <f t="shared" si="38"/>
        <v>23/13*</v>
      </c>
      <c r="AC588">
        <f t="shared" si="39"/>
        <v>86</v>
      </c>
      <c r="AD588" t="b">
        <f t="shared" si="40"/>
        <v>1</v>
      </c>
    </row>
    <row r="589" spans="1:30" ht="15">
      <c r="A589" t="s">
        <v>423</v>
      </c>
      <c r="B589" t="s">
        <v>407</v>
      </c>
      <c r="C589" t="str">
        <f>VLOOKUP(A589,'[1]TBL-Rosters (16).csv'!$A$2:$E$2007,5,FALSE)</f>
        <v>ZIO</v>
      </c>
      <c r="D589" s="10" t="s">
        <v>27</v>
      </c>
      <c r="E589" s="10" t="s">
        <v>1</v>
      </c>
      <c r="F589" s="10">
        <v>-12</v>
      </c>
      <c r="G589" s="10">
        <v>-32</v>
      </c>
      <c r="H589" s="10" t="s">
        <v>35</v>
      </c>
      <c r="I589" s="10" t="s">
        <v>38</v>
      </c>
      <c r="J589">
        <v>23</v>
      </c>
      <c r="K589">
        <v>19</v>
      </c>
      <c r="L589" s="1">
        <v>90.66666666666667</v>
      </c>
      <c r="M589">
        <v>61</v>
      </c>
      <c r="N589">
        <v>89</v>
      </c>
      <c r="O589">
        <v>20</v>
      </c>
      <c r="P589">
        <v>34</v>
      </c>
      <c r="Q589">
        <v>0</v>
      </c>
      <c r="R589">
        <v>397</v>
      </c>
      <c r="S589">
        <v>397</v>
      </c>
      <c r="T589">
        <v>0</v>
      </c>
      <c r="U589" s="1">
        <v>5</v>
      </c>
      <c r="V589">
        <v>3</v>
      </c>
      <c r="W589">
        <v>4</v>
      </c>
      <c r="X589">
        <v>23</v>
      </c>
      <c r="Y589" s="9">
        <v>6.055147058823529</v>
      </c>
      <c r="AA589" t="str">
        <f t="shared" si="37"/>
        <v>5</v>
      </c>
      <c r="AB589" t="str">
        <f t="shared" si="38"/>
        <v>25/8*</v>
      </c>
      <c r="AC589">
        <f t="shared" si="39"/>
        <v>65</v>
      </c>
      <c r="AD589" t="b">
        <f t="shared" si="40"/>
        <v>1</v>
      </c>
    </row>
    <row r="590" spans="1:30" ht="15">
      <c r="A590" t="s">
        <v>424</v>
      </c>
      <c r="B590" t="s">
        <v>407</v>
      </c>
      <c r="C590" t="str">
        <f>VLOOKUP(A590,'[1]TBL-Rosters (16).csv'!$A$2:$E$2007,5,FALSE)</f>
        <v>ZIO</v>
      </c>
      <c r="D590" s="10" t="s">
        <v>39</v>
      </c>
      <c r="E590" s="10" t="s">
        <v>1</v>
      </c>
      <c r="F590" s="10">
        <v>-11</v>
      </c>
      <c r="G590" s="10" t="s">
        <v>103</v>
      </c>
      <c r="H590" s="10" t="s">
        <v>19</v>
      </c>
      <c r="I590" s="10" t="s">
        <v>1</v>
      </c>
      <c r="J590">
        <v>18</v>
      </c>
      <c r="K590">
        <v>18</v>
      </c>
      <c r="L590" s="1">
        <v>93.33333333333331</v>
      </c>
      <c r="M590">
        <v>39</v>
      </c>
      <c r="N590">
        <v>85</v>
      </c>
      <c r="O590">
        <v>5</v>
      </c>
      <c r="P590">
        <v>33</v>
      </c>
      <c r="Q590">
        <v>0</v>
      </c>
      <c r="R590">
        <v>393</v>
      </c>
      <c r="S590">
        <v>393</v>
      </c>
      <c r="T590">
        <v>0</v>
      </c>
      <c r="U590" s="1">
        <v>0</v>
      </c>
      <c r="V590">
        <v>0</v>
      </c>
      <c r="W590">
        <v>0</v>
      </c>
      <c r="X590">
        <v>0</v>
      </c>
      <c r="Y590" s="9">
        <v>3.7607142857142866</v>
      </c>
      <c r="AA590" t="str">
        <f t="shared" si="37"/>
        <v>10</v>
      </c>
      <c r="AB590" t="str">
        <f t="shared" si="38"/>
        <v>22</v>
      </c>
      <c r="AC590">
        <f t="shared" si="39"/>
        <v>46</v>
      </c>
      <c r="AD590" t="b">
        <f t="shared" si="40"/>
        <v>1</v>
      </c>
    </row>
    <row r="591" spans="1:30" ht="15">
      <c r="A591" t="s">
        <v>458</v>
      </c>
      <c r="B591" t="s">
        <v>444</v>
      </c>
      <c r="C591" t="str">
        <f>VLOOKUP(A591,'[1]TBL-Rosters (16).csv'!$A$2:$E$2007,5,FALSE)</f>
        <v>ZIO</v>
      </c>
      <c r="D591" s="10" t="s">
        <v>232</v>
      </c>
      <c r="E591" s="10" t="s">
        <v>1</v>
      </c>
      <c r="F591" s="10">
        <v>-34</v>
      </c>
      <c r="G591" s="10">
        <v>-25</v>
      </c>
      <c r="H591" s="10" t="s">
        <v>348</v>
      </c>
      <c r="I591" s="10" t="s">
        <v>30</v>
      </c>
      <c r="J591">
        <v>25</v>
      </c>
      <c r="K591">
        <v>18</v>
      </c>
      <c r="L591" s="1">
        <v>95.33333333333331</v>
      </c>
      <c r="M591">
        <v>70</v>
      </c>
      <c r="N591">
        <v>106</v>
      </c>
      <c r="O591">
        <v>20</v>
      </c>
      <c r="P591">
        <v>48</v>
      </c>
      <c r="Q591">
        <v>1</v>
      </c>
      <c r="R591">
        <v>437</v>
      </c>
      <c r="S591">
        <v>173</v>
      </c>
      <c r="T591">
        <v>264</v>
      </c>
      <c r="U591" s="1">
        <v>10</v>
      </c>
      <c r="V591">
        <v>11</v>
      </c>
      <c r="W591">
        <v>13</v>
      </c>
      <c r="X591">
        <v>46</v>
      </c>
      <c r="Y591" s="9">
        <v>6.60839160839161</v>
      </c>
      <c r="AA591" t="str">
        <f t="shared" si="37"/>
        <v>2</v>
      </c>
      <c r="AB591" t="str">
        <f t="shared" si="38"/>
        <v>28/9*</v>
      </c>
      <c r="AC591">
        <f t="shared" si="39"/>
        <v>28</v>
      </c>
      <c r="AD591" t="b">
        <f t="shared" si="40"/>
        <v>1</v>
      </c>
    </row>
    <row r="592" spans="1:30" ht="15">
      <c r="A592" t="s">
        <v>181</v>
      </c>
      <c r="C592" t="str">
        <f>VLOOKUP(A592,'[1]TBL-Rosters (16).csv'!$A$2:$E$2007,5,FALSE)</f>
        <v>ZIO</v>
      </c>
      <c r="D592" s="10" t="s">
        <v>38</v>
      </c>
      <c r="E592" s="10" t="s">
        <v>1</v>
      </c>
      <c r="F592" s="10" t="s">
        <v>88</v>
      </c>
      <c r="G592" s="10" t="s">
        <v>48</v>
      </c>
      <c r="H592" s="10" t="s">
        <v>19</v>
      </c>
      <c r="I592" s="10" t="s">
        <v>1</v>
      </c>
      <c r="J592">
        <v>9</v>
      </c>
      <c r="K592">
        <v>9</v>
      </c>
      <c r="L592" s="1">
        <v>44.66666666666668</v>
      </c>
      <c r="M592">
        <v>21</v>
      </c>
      <c r="N592">
        <v>43</v>
      </c>
      <c r="O592">
        <v>6</v>
      </c>
      <c r="P592">
        <v>11</v>
      </c>
      <c r="Q592">
        <v>0</v>
      </c>
      <c r="R592">
        <v>186</v>
      </c>
      <c r="S592">
        <v>0</v>
      </c>
      <c r="T592">
        <v>186</v>
      </c>
      <c r="U592" s="1">
        <v>0</v>
      </c>
      <c r="V592">
        <v>0</v>
      </c>
      <c r="W592">
        <v>0</v>
      </c>
      <c r="X592">
        <v>0</v>
      </c>
      <c r="Y592" s="9">
        <v>4.231343283582088</v>
      </c>
      <c r="AA592" t="str">
        <f t="shared" si="37"/>
        <v>8</v>
      </c>
      <c r="AB592" t="str">
        <f t="shared" si="38"/>
        <v>22</v>
      </c>
      <c r="AC592">
        <f t="shared" si="39"/>
        <v>10</v>
      </c>
      <c r="AD592" t="b">
        <f t="shared" si="40"/>
        <v>1</v>
      </c>
    </row>
    <row r="593" spans="1:30" ht="15">
      <c r="A593" t="s">
        <v>337</v>
      </c>
      <c r="B593" t="s">
        <v>41</v>
      </c>
      <c r="C593" t="str">
        <f>VLOOKUP(A593,'[1]TBL-Rosters (16).csv'!$A$2:$E$2007,5,FALSE)</f>
        <v>ZIO</v>
      </c>
      <c r="D593" s="10" t="s">
        <v>1</v>
      </c>
      <c r="E593" s="10" t="s">
        <v>75</v>
      </c>
      <c r="F593" s="10">
        <v>-31</v>
      </c>
      <c r="G593" s="10" t="s">
        <v>169</v>
      </c>
      <c r="H593" s="10" t="s">
        <v>156</v>
      </c>
      <c r="I593" s="10" t="s">
        <v>38</v>
      </c>
      <c r="J593">
        <v>46</v>
      </c>
      <c r="K593">
        <v>1</v>
      </c>
      <c r="L593" s="1">
        <v>64.33333333333331</v>
      </c>
      <c r="M593">
        <v>31</v>
      </c>
      <c r="N593">
        <v>53</v>
      </c>
      <c r="O593">
        <v>8</v>
      </c>
      <c r="P593">
        <v>28</v>
      </c>
      <c r="Q593">
        <v>0</v>
      </c>
      <c r="R593">
        <v>269</v>
      </c>
      <c r="S593">
        <v>0</v>
      </c>
      <c r="T593">
        <v>269</v>
      </c>
      <c r="U593" s="1">
        <v>60.333333333333336</v>
      </c>
      <c r="V593">
        <v>29</v>
      </c>
      <c r="W593">
        <v>49</v>
      </c>
      <c r="X593">
        <v>253</v>
      </c>
      <c r="Y593" s="9">
        <v>4.336787564766841</v>
      </c>
      <c r="AA593" t="str">
        <f t="shared" si="37"/>
        <v>11*</v>
      </c>
      <c r="AB593" t="str">
        <f t="shared" si="38"/>
        <v>17/8*</v>
      </c>
      <c r="AC593">
        <f t="shared" si="39"/>
        <v>1</v>
      </c>
      <c r="AD593" t="b">
        <f t="shared" si="40"/>
        <v>1</v>
      </c>
    </row>
    <row r="594" spans="1:30" ht="15">
      <c r="A594" t="s">
        <v>653</v>
      </c>
      <c r="B594" t="s">
        <v>637</v>
      </c>
      <c r="C594" t="str">
        <f>VLOOKUP(A594,'[1]TBL-Rosters (16).csv'!$A$2:$E$2007,5,FALSE)</f>
        <v>ZIO</v>
      </c>
      <c r="D594" s="10" t="s">
        <v>1</v>
      </c>
      <c r="E594" s="10" t="s">
        <v>215</v>
      </c>
      <c r="F594" s="10">
        <v>-43</v>
      </c>
      <c r="G594" s="10" t="s">
        <v>18</v>
      </c>
      <c r="H594" s="10" t="s">
        <v>1</v>
      </c>
      <c r="I594" s="10" t="s">
        <v>8</v>
      </c>
      <c r="J594">
        <v>71</v>
      </c>
      <c r="K594">
        <v>0</v>
      </c>
      <c r="L594" s="1">
        <v>70</v>
      </c>
      <c r="M594">
        <v>29</v>
      </c>
      <c r="N594">
        <v>52</v>
      </c>
      <c r="O594">
        <v>3</v>
      </c>
      <c r="P594">
        <v>36</v>
      </c>
      <c r="Q594">
        <v>2</v>
      </c>
      <c r="R594">
        <v>296</v>
      </c>
      <c r="S594">
        <v>0</v>
      </c>
      <c r="T594">
        <v>296</v>
      </c>
      <c r="U594" s="1">
        <v>70</v>
      </c>
      <c r="V594">
        <v>29</v>
      </c>
      <c r="W594">
        <v>52</v>
      </c>
      <c r="X594">
        <v>296</v>
      </c>
      <c r="Y594" s="9">
        <v>3.7285714285714286</v>
      </c>
      <c r="AA594" t="str">
        <f t="shared" si="37"/>
        <v>13*</v>
      </c>
      <c r="AB594" t="str">
        <f t="shared" si="38"/>
        <v>6*</v>
      </c>
      <c r="AC594">
        <f t="shared" si="39"/>
        <v>0</v>
      </c>
      <c r="AD594" t="b">
        <f t="shared" si="40"/>
        <v>1</v>
      </c>
    </row>
    <row r="595" spans="1:30" ht="15">
      <c r="A595" t="s">
        <v>369</v>
      </c>
      <c r="B595" t="s">
        <v>353</v>
      </c>
      <c r="C595" t="str">
        <f>VLOOKUP(A595,'[1]TBL-Rosters (16).csv'!$A$2:$E$2007,5,FALSE)</f>
        <v>ZIO</v>
      </c>
      <c r="D595" s="10" t="s">
        <v>1</v>
      </c>
      <c r="E595" s="10" t="s">
        <v>215</v>
      </c>
      <c r="F595" s="10">
        <v>-42</v>
      </c>
      <c r="G595" s="10" t="s">
        <v>87</v>
      </c>
      <c r="H595" s="10" t="s">
        <v>1</v>
      </c>
      <c r="I595" s="10" t="s">
        <v>8</v>
      </c>
      <c r="J595">
        <v>67</v>
      </c>
      <c r="K595">
        <v>0</v>
      </c>
      <c r="L595" s="1">
        <v>61.66666666666668</v>
      </c>
      <c r="M595">
        <v>25</v>
      </c>
      <c r="N595">
        <v>51</v>
      </c>
      <c r="O595">
        <v>6</v>
      </c>
      <c r="P595">
        <v>31</v>
      </c>
      <c r="Q595">
        <v>1</v>
      </c>
      <c r="R595">
        <v>265</v>
      </c>
      <c r="S595">
        <v>265</v>
      </c>
      <c r="T595">
        <v>0</v>
      </c>
      <c r="U595" s="1">
        <v>61.66666666666668</v>
      </c>
      <c r="V595">
        <v>25</v>
      </c>
      <c r="W595">
        <v>51</v>
      </c>
      <c r="X595">
        <v>265</v>
      </c>
      <c r="Y595" s="9">
        <v>3.648648648648648</v>
      </c>
      <c r="AA595" t="str">
        <f t="shared" si="37"/>
        <v>13*</v>
      </c>
      <c r="AB595" t="str">
        <f t="shared" si="38"/>
        <v>6*</v>
      </c>
      <c r="AC595">
        <f t="shared" si="39"/>
        <v>0</v>
      </c>
      <c r="AD595" t="b">
        <f t="shared" si="40"/>
        <v>1</v>
      </c>
    </row>
    <row r="596" spans="1:30" ht="15">
      <c r="A596" t="s">
        <v>180</v>
      </c>
      <c r="C596" t="str">
        <f>VLOOKUP(A596,'[1]TBL-Rosters (16).csv'!$A$2:$E$2007,5,FALSE)</f>
        <v>ZIO</v>
      </c>
      <c r="D596" s="10" t="s">
        <v>1</v>
      </c>
      <c r="E596" s="10" t="s">
        <v>72</v>
      </c>
      <c r="F596" s="10" t="s">
        <v>143</v>
      </c>
      <c r="G596" s="10" t="s">
        <v>48</v>
      </c>
      <c r="H596" s="10" t="s">
        <v>1</v>
      </c>
      <c r="I596" s="10" t="s">
        <v>4</v>
      </c>
      <c r="J596">
        <v>6</v>
      </c>
      <c r="K596">
        <v>0</v>
      </c>
      <c r="L596" s="1">
        <v>8</v>
      </c>
      <c r="M596">
        <v>1</v>
      </c>
      <c r="N596">
        <v>6</v>
      </c>
      <c r="O596">
        <v>1</v>
      </c>
      <c r="P596">
        <v>1</v>
      </c>
      <c r="Q596">
        <v>0</v>
      </c>
      <c r="R596">
        <v>30</v>
      </c>
      <c r="S596">
        <v>30</v>
      </c>
      <c r="T596">
        <v>0</v>
      </c>
      <c r="U596" s="1">
        <v>8</v>
      </c>
      <c r="V596">
        <v>1</v>
      </c>
      <c r="W596">
        <v>6</v>
      </c>
      <c r="X596">
        <v>30</v>
      </c>
      <c r="Y596" s="9">
        <v>1.125</v>
      </c>
      <c r="AA596" t="str">
        <f t="shared" si="37"/>
        <v>8*</v>
      </c>
      <c r="AB596" t="str">
        <f t="shared" si="38"/>
        <v>7*</v>
      </c>
      <c r="AC596">
        <f t="shared" si="39"/>
        <v>0</v>
      </c>
      <c r="AD596" t="b">
        <f t="shared" si="40"/>
        <v>1</v>
      </c>
    </row>
    <row r="597" spans="1:30" ht="15">
      <c r="A597" t="s">
        <v>579</v>
      </c>
      <c r="B597" t="s">
        <v>567</v>
      </c>
      <c r="C597" t="str">
        <f>VLOOKUP(A597,'[1]TBL-Rosters (16).csv'!$A$2:$E$2007,5,FALSE)</f>
        <v>ZIO</v>
      </c>
      <c r="D597" s="10" t="s">
        <v>1</v>
      </c>
      <c r="E597" s="10" t="s">
        <v>2</v>
      </c>
      <c r="F597" s="10" t="s">
        <v>3</v>
      </c>
      <c r="G597" s="10" t="s">
        <v>3</v>
      </c>
      <c r="H597" s="10" t="s">
        <v>1</v>
      </c>
      <c r="I597" s="10" t="s">
        <v>27</v>
      </c>
      <c r="J597">
        <v>1</v>
      </c>
      <c r="K597">
        <v>0</v>
      </c>
      <c r="L597" s="1">
        <v>1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3</v>
      </c>
      <c r="S597">
        <v>0</v>
      </c>
      <c r="T597">
        <v>3</v>
      </c>
      <c r="U597" s="1">
        <v>1</v>
      </c>
      <c r="V597">
        <v>0</v>
      </c>
      <c r="W597">
        <v>0</v>
      </c>
      <c r="X597">
        <v>3</v>
      </c>
      <c r="Y597" s="9">
        <v>0</v>
      </c>
      <c r="AA597" t="str">
        <f t="shared" si="37"/>
        <v>1*</v>
      </c>
      <c r="AB597" t="str">
        <f t="shared" si="38"/>
        <v>5*</v>
      </c>
      <c r="AC597">
        <f t="shared" si="39"/>
        <v>0</v>
      </c>
      <c r="AD597" t="b">
        <f t="shared" si="40"/>
        <v>1</v>
      </c>
    </row>
    <row r="598" spans="1:30" ht="15">
      <c r="A598" t="s">
        <v>636</v>
      </c>
      <c r="B598" t="s">
        <v>637</v>
      </c>
      <c r="C598" t="str">
        <f>VLOOKUP(A598,'[1]TBL-Rosters (16).csv'!$A$2:$E$2007,5,FALSE)</f>
        <v>ZIO</v>
      </c>
      <c r="D598" s="10" t="s">
        <v>1</v>
      </c>
      <c r="E598" s="10" t="s">
        <v>215</v>
      </c>
      <c r="F598" s="10" t="s">
        <v>63</v>
      </c>
      <c r="G598" s="10" t="s">
        <v>102</v>
      </c>
      <c r="H598" s="10" t="s">
        <v>1</v>
      </c>
      <c r="I598" s="10" t="s">
        <v>8</v>
      </c>
      <c r="J598">
        <v>34</v>
      </c>
      <c r="K598">
        <v>0</v>
      </c>
      <c r="L598" s="1">
        <v>33.333333333333336</v>
      </c>
      <c r="M598">
        <v>12</v>
      </c>
      <c r="N598">
        <v>25</v>
      </c>
      <c r="O598">
        <v>2</v>
      </c>
      <c r="P598">
        <v>8</v>
      </c>
      <c r="Q598">
        <v>1</v>
      </c>
      <c r="R598">
        <v>135</v>
      </c>
      <c r="S598">
        <v>0</v>
      </c>
      <c r="T598">
        <v>135</v>
      </c>
      <c r="U598" s="1">
        <v>33.333333333333336</v>
      </c>
      <c r="V598">
        <v>12</v>
      </c>
      <c r="W598">
        <v>25</v>
      </c>
      <c r="X598">
        <v>135</v>
      </c>
      <c r="Y598" s="9">
        <v>3.2399999999999998</v>
      </c>
      <c r="AA598" t="str">
        <f t="shared" si="37"/>
        <v>13*</v>
      </c>
      <c r="AB598" t="str">
        <f t="shared" si="38"/>
        <v>6*</v>
      </c>
      <c r="AC598">
        <f t="shared" si="39"/>
        <v>0</v>
      </c>
      <c r="AD598" t="b">
        <f t="shared" si="40"/>
        <v>1</v>
      </c>
    </row>
    <row r="599" spans="1:30" ht="15">
      <c r="A599" t="s">
        <v>688</v>
      </c>
      <c r="B599" t="s">
        <v>672</v>
      </c>
      <c r="C599" t="str">
        <f>VLOOKUP(A599,'[1]TBL-Rosters (16).csv'!$A$2:$E$2007,5,FALSE)</f>
        <v>ZIO</v>
      </c>
      <c r="D599" s="10" t="s">
        <v>1</v>
      </c>
      <c r="E599" s="10" t="s">
        <v>2</v>
      </c>
      <c r="F599" s="10" t="s">
        <v>3</v>
      </c>
      <c r="G599" s="10" t="s">
        <v>3</v>
      </c>
      <c r="H599" s="10" t="s">
        <v>1</v>
      </c>
      <c r="I599" s="10" t="s">
        <v>27</v>
      </c>
      <c r="J599">
        <v>1</v>
      </c>
      <c r="K599">
        <v>0</v>
      </c>
      <c r="L599" s="1">
        <v>1</v>
      </c>
      <c r="M599">
        <v>0</v>
      </c>
      <c r="N599">
        <v>1</v>
      </c>
      <c r="O599">
        <v>0</v>
      </c>
      <c r="P599">
        <v>0</v>
      </c>
      <c r="Q599">
        <v>0</v>
      </c>
      <c r="R599">
        <v>3</v>
      </c>
      <c r="S599">
        <v>3</v>
      </c>
      <c r="T599">
        <v>0</v>
      </c>
      <c r="U599" s="1">
        <v>1</v>
      </c>
      <c r="V599">
        <v>0</v>
      </c>
      <c r="W599">
        <v>1</v>
      </c>
      <c r="X599">
        <v>3</v>
      </c>
      <c r="Y599" s="9">
        <v>0</v>
      </c>
      <c r="AA599" t="str">
        <f t="shared" si="37"/>
        <v>1*</v>
      </c>
      <c r="AB599" t="str">
        <f t="shared" si="38"/>
        <v>5*</v>
      </c>
      <c r="AC599">
        <f t="shared" si="39"/>
        <v>0</v>
      </c>
      <c r="AD599" t="b">
        <f t="shared" si="40"/>
        <v>1</v>
      </c>
    </row>
    <row r="600" spans="1:30" ht="15">
      <c r="A600" t="s">
        <v>442</v>
      </c>
      <c r="B600" t="s">
        <v>426</v>
      </c>
      <c r="C600" t="str">
        <f>VLOOKUP(A600,'[1]TBL-Rosters (16).csv'!$A$2:$E$2007,5,FALSE)</f>
        <v>ZIO</v>
      </c>
      <c r="D600" s="10" t="s">
        <v>1</v>
      </c>
      <c r="E600" s="10" t="s">
        <v>77</v>
      </c>
      <c r="F600" s="10">
        <v>-43</v>
      </c>
      <c r="G600" s="10" t="s">
        <v>145</v>
      </c>
      <c r="H600" s="10" t="s">
        <v>1</v>
      </c>
      <c r="I600" s="10" t="s">
        <v>8</v>
      </c>
      <c r="J600">
        <v>69</v>
      </c>
      <c r="K600">
        <v>0</v>
      </c>
      <c r="L600" s="1">
        <v>69</v>
      </c>
      <c r="M600">
        <v>17</v>
      </c>
      <c r="N600">
        <v>36</v>
      </c>
      <c r="O600">
        <v>4</v>
      </c>
      <c r="P600">
        <v>36</v>
      </c>
      <c r="Q600">
        <v>4</v>
      </c>
      <c r="R600">
        <v>278</v>
      </c>
      <c r="S600">
        <v>0</v>
      </c>
      <c r="T600">
        <v>278</v>
      </c>
      <c r="U600" s="1">
        <v>69</v>
      </c>
      <c r="V600">
        <v>17</v>
      </c>
      <c r="W600">
        <v>36</v>
      </c>
      <c r="X600">
        <v>278</v>
      </c>
      <c r="Y600" s="9">
        <v>2.217391304347826</v>
      </c>
      <c r="AA600" t="str">
        <f t="shared" si="37"/>
        <v>23*</v>
      </c>
      <c r="AB600" t="str">
        <f t="shared" si="38"/>
        <v>6*</v>
      </c>
      <c r="AC600">
        <f t="shared" si="39"/>
        <v>0</v>
      </c>
      <c r="AD600" t="b">
        <f t="shared" si="40"/>
        <v>1</v>
      </c>
    </row>
    <row r="601" spans="1:30" ht="15">
      <c r="A601" t="s">
        <v>678</v>
      </c>
      <c r="B601" t="s">
        <v>672</v>
      </c>
      <c r="C601" t="str">
        <f>VLOOKUP(A601,'[1]TBL-Rosters (16).csv'!$A$2:$E$2007,5,FALSE)</f>
        <v>ZIO</v>
      </c>
      <c r="D601" s="10" t="s">
        <v>1</v>
      </c>
      <c r="E601" s="10" t="s">
        <v>85</v>
      </c>
      <c r="F601" s="10" t="s">
        <v>88</v>
      </c>
      <c r="G601" s="10" t="s">
        <v>102</v>
      </c>
      <c r="H601" s="10" t="s">
        <v>1</v>
      </c>
      <c r="I601" s="10" t="s">
        <v>30</v>
      </c>
      <c r="J601">
        <v>27</v>
      </c>
      <c r="K601">
        <v>0</v>
      </c>
      <c r="L601" s="1">
        <v>46</v>
      </c>
      <c r="M601">
        <v>18</v>
      </c>
      <c r="N601">
        <v>41</v>
      </c>
      <c r="O601">
        <v>3</v>
      </c>
      <c r="P601">
        <v>12</v>
      </c>
      <c r="Q601">
        <v>1</v>
      </c>
      <c r="R601">
        <v>193</v>
      </c>
      <c r="S601">
        <v>193</v>
      </c>
      <c r="T601">
        <v>0</v>
      </c>
      <c r="U601" s="1">
        <v>46</v>
      </c>
      <c r="V601">
        <v>18</v>
      </c>
      <c r="W601">
        <v>41</v>
      </c>
      <c r="X601">
        <v>193</v>
      </c>
      <c r="Y601" s="9">
        <v>3.5217391304347827</v>
      </c>
      <c r="AA601" t="str">
        <f t="shared" si="37"/>
        <v>10*</v>
      </c>
      <c r="AB601" t="str">
        <f t="shared" si="38"/>
        <v>9*</v>
      </c>
      <c r="AC601">
        <f t="shared" si="39"/>
        <v>0</v>
      </c>
      <c r="AD601" t="b">
        <f t="shared" si="40"/>
        <v>1</v>
      </c>
    </row>
    <row r="602" spans="1:30" ht="15">
      <c r="A602" t="s">
        <v>316</v>
      </c>
      <c r="B602" t="s">
        <v>301</v>
      </c>
      <c r="C602" t="str">
        <f>VLOOKUP(A602,'[1]TBL-Rosters (16).csv'!$A$2:$E$2007,5,FALSE)</f>
        <v>ZIO</v>
      </c>
      <c r="D602" s="10" t="s">
        <v>1</v>
      </c>
      <c r="E602" s="10" t="s">
        <v>90</v>
      </c>
      <c r="F602" s="10">
        <v>-36</v>
      </c>
      <c r="G602" s="10" t="s">
        <v>317</v>
      </c>
      <c r="H602" s="10" t="s">
        <v>1</v>
      </c>
      <c r="I602" s="10" t="s">
        <v>4</v>
      </c>
      <c r="J602">
        <v>27</v>
      </c>
      <c r="K602">
        <v>0</v>
      </c>
      <c r="L602" s="1">
        <v>29</v>
      </c>
      <c r="M602">
        <v>18</v>
      </c>
      <c r="N602">
        <v>26</v>
      </c>
      <c r="O602">
        <v>2</v>
      </c>
      <c r="P602">
        <v>14</v>
      </c>
      <c r="Q602">
        <v>0</v>
      </c>
      <c r="R602">
        <v>125</v>
      </c>
      <c r="S602">
        <v>0</v>
      </c>
      <c r="T602">
        <v>125</v>
      </c>
      <c r="U602" s="1">
        <v>29</v>
      </c>
      <c r="V602">
        <v>18</v>
      </c>
      <c r="W602">
        <v>26</v>
      </c>
      <c r="X602">
        <v>125</v>
      </c>
      <c r="Y602" s="9">
        <v>5.586206896551724</v>
      </c>
      <c r="AA602" t="str">
        <f t="shared" si="37"/>
        <v>6*</v>
      </c>
      <c r="AB602" t="str">
        <f t="shared" si="38"/>
        <v>7*</v>
      </c>
      <c r="AC602">
        <f t="shared" si="39"/>
        <v>0</v>
      </c>
      <c r="AD602" t="b">
        <f t="shared" si="40"/>
        <v>1</v>
      </c>
    </row>
    <row r="603" spans="1:30" ht="15">
      <c r="A603" t="s">
        <v>604</v>
      </c>
      <c r="B603" t="s">
        <v>602</v>
      </c>
      <c r="C603" t="str">
        <f>VLOOKUP(A603,'[1]TBL-Rosters (16).csv'!$A$2:$E$2007,5,FALSE)</f>
        <v>ZIO</v>
      </c>
      <c r="D603" s="10" t="s">
        <v>1</v>
      </c>
      <c r="E603" s="10" t="s">
        <v>14</v>
      </c>
      <c r="F603" s="10" t="s">
        <v>138</v>
      </c>
      <c r="G603" s="10">
        <v>-14</v>
      </c>
      <c r="H603" s="10" t="s">
        <v>1</v>
      </c>
      <c r="I603" s="10" t="s">
        <v>8</v>
      </c>
      <c r="J603">
        <v>62</v>
      </c>
      <c r="K603">
        <v>0</v>
      </c>
      <c r="L603" s="1">
        <v>64.66666666666667</v>
      </c>
      <c r="M603">
        <v>22</v>
      </c>
      <c r="N603">
        <v>42</v>
      </c>
      <c r="O603">
        <v>10</v>
      </c>
      <c r="P603">
        <v>24</v>
      </c>
      <c r="Q603">
        <v>5</v>
      </c>
      <c r="R603">
        <v>264</v>
      </c>
      <c r="S603">
        <v>264</v>
      </c>
      <c r="T603">
        <v>0</v>
      </c>
      <c r="U603" s="1">
        <v>64.66666666666667</v>
      </c>
      <c r="V603">
        <v>22</v>
      </c>
      <c r="W603">
        <v>42</v>
      </c>
      <c r="X603">
        <v>264</v>
      </c>
      <c r="Y603" s="9">
        <v>3.0618556701030926</v>
      </c>
      <c r="AA603" t="str">
        <f t="shared" si="37"/>
        <v>16*</v>
      </c>
      <c r="AB603" t="str">
        <f t="shared" si="38"/>
        <v>6*</v>
      </c>
      <c r="AC603">
        <f t="shared" si="39"/>
        <v>0</v>
      </c>
      <c r="AD603" t="b">
        <f t="shared" si="40"/>
        <v>1</v>
      </c>
    </row>
    <row r="604" spans="1:30" ht="15">
      <c r="A604" t="s">
        <v>635</v>
      </c>
      <c r="B604" t="s">
        <v>619</v>
      </c>
      <c r="C604" t="str">
        <f>VLOOKUP(A604,'[1]TBL-Rosters (16).csv'!$A$2:$E$2007,5,FALSE)</f>
        <v>ZIO</v>
      </c>
      <c r="D604" s="10" t="s">
        <v>1</v>
      </c>
      <c r="E604" s="10" t="s">
        <v>215</v>
      </c>
      <c r="F604" s="10" t="s">
        <v>169</v>
      </c>
      <c r="G604" s="10" t="s">
        <v>11</v>
      </c>
      <c r="H604" s="10" t="s">
        <v>1</v>
      </c>
      <c r="I604" s="10" t="s">
        <v>8</v>
      </c>
      <c r="J604">
        <v>62</v>
      </c>
      <c r="K604">
        <v>0</v>
      </c>
      <c r="L604" s="1">
        <v>57.333333333333336</v>
      </c>
      <c r="M604">
        <v>25</v>
      </c>
      <c r="N604">
        <v>40</v>
      </c>
      <c r="O604">
        <v>4</v>
      </c>
      <c r="P604">
        <v>18</v>
      </c>
      <c r="Q604">
        <v>1</v>
      </c>
      <c r="R604">
        <v>225</v>
      </c>
      <c r="S604">
        <v>135</v>
      </c>
      <c r="T604">
        <v>90</v>
      </c>
      <c r="U604" s="1">
        <v>57.333333333333336</v>
      </c>
      <c r="V604">
        <v>25</v>
      </c>
      <c r="W604">
        <v>40</v>
      </c>
      <c r="X604">
        <v>225</v>
      </c>
      <c r="Y604" s="9">
        <v>3.9244186046511627</v>
      </c>
      <c r="AA604" t="str">
        <f t="shared" si="37"/>
        <v>13*</v>
      </c>
      <c r="AB604" t="str">
        <f t="shared" si="38"/>
        <v>6*</v>
      </c>
      <c r="AC604">
        <f t="shared" si="39"/>
        <v>0</v>
      </c>
      <c r="AD604" t="b">
        <f t="shared" si="40"/>
        <v>1</v>
      </c>
    </row>
    <row r="605" spans="1:30" ht="15">
      <c r="A605" t="s">
        <v>182</v>
      </c>
      <c r="C605" t="str">
        <f>VLOOKUP(A605,'[1]TBL-Rosters (16).csv'!$A$2:$E$2007,5,FALSE)</f>
        <v>ZIO</v>
      </c>
      <c r="D605" s="10" t="s">
        <v>1</v>
      </c>
      <c r="E605" s="10" t="s">
        <v>2</v>
      </c>
      <c r="F605" s="10">
        <v>-62</v>
      </c>
      <c r="G605" s="10">
        <v>-56</v>
      </c>
      <c r="H605" s="10" t="s">
        <v>1</v>
      </c>
      <c r="I605" s="10" t="s">
        <v>8</v>
      </c>
      <c r="J605">
        <v>7</v>
      </c>
      <c r="K605">
        <v>0</v>
      </c>
      <c r="L605" s="1">
        <v>5.666666666666667</v>
      </c>
      <c r="M605">
        <v>10</v>
      </c>
      <c r="N605">
        <v>6</v>
      </c>
      <c r="O605">
        <v>2</v>
      </c>
      <c r="P605">
        <v>6</v>
      </c>
      <c r="Q605">
        <v>1</v>
      </c>
      <c r="R605">
        <v>30</v>
      </c>
      <c r="S605">
        <v>18</v>
      </c>
      <c r="T605">
        <v>12</v>
      </c>
      <c r="U605" s="1">
        <v>5.666666666666667</v>
      </c>
      <c r="V605">
        <v>10</v>
      </c>
      <c r="W605">
        <v>6</v>
      </c>
      <c r="X605">
        <v>30</v>
      </c>
      <c r="Y605" s="9">
        <v>15.88235294117647</v>
      </c>
      <c r="AA605" t="str">
        <f t="shared" si="37"/>
        <v>1*</v>
      </c>
      <c r="AB605" t="str">
        <f t="shared" si="38"/>
        <v>6*</v>
      </c>
      <c r="AC605">
        <f t="shared" si="39"/>
        <v>0</v>
      </c>
      <c r="AD605" t="b">
        <f t="shared" si="40"/>
        <v>1</v>
      </c>
    </row>
    <row r="606" spans="1:30" ht="15">
      <c r="A606" t="s">
        <v>281</v>
      </c>
      <c r="B606" t="s">
        <v>263</v>
      </c>
      <c r="C606" t="str">
        <f>VLOOKUP(A606,'[1]TBL-Rosters (16).csv'!$A$2:$E$2007,5,FALSE)</f>
        <v>ZIO</v>
      </c>
      <c r="D606" s="10" t="s">
        <v>1</v>
      </c>
      <c r="E606" s="10" t="s">
        <v>45</v>
      </c>
      <c r="F606" s="10">
        <v>-62</v>
      </c>
      <c r="G606" s="10" t="s">
        <v>18</v>
      </c>
      <c r="H606" s="10" t="s">
        <v>1</v>
      </c>
      <c r="I606" s="10" t="s">
        <v>4</v>
      </c>
      <c r="J606">
        <v>22</v>
      </c>
      <c r="K606">
        <v>0</v>
      </c>
      <c r="L606" s="1">
        <v>23</v>
      </c>
      <c r="M606">
        <v>11</v>
      </c>
      <c r="N606">
        <v>17</v>
      </c>
      <c r="O606">
        <v>1</v>
      </c>
      <c r="P606">
        <v>14</v>
      </c>
      <c r="Q606">
        <v>0</v>
      </c>
      <c r="R606">
        <v>100</v>
      </c>
      <c r="S606">
        <v>0</v>
      </c>
      <c r="T606">
        <v>100</v>
      </c>
      <c r="U606" s="1">
        <v>23</v>
      </c>
      <c r="V606">
        <v>11</v>
      </c>
      <c r="W606">
        <v>17</v>
      </c>
      <c r="X606">
        <v>100</v>
      </c>
      <c r="Y606" s="9">
        <v>4.304347826086956</v>
      </c>
      <c r="AA606" t="str">
        <f t="shared" si="37"/>
        <v>12*</v>
      </c>
      <c r="AB606" t="str">
        <f t="shared" si="38"/>
        <v>7*</v>
      </c>
      <c r="AC606">
        <f t="shared" si="39"/>
        <v>0</v>
      </c>
      <c r="AD606" t="b">
        <f t="shared" si="40"/>
        <v>1</v>
      </c>
    </row>
    <row r="608" spans="4:16" ht="15">
      <c r="D608"/>
      <c r="E608"/>
      <c r="F608"/>
      <c r="G608"/>
      <c r="H608"/>
      <c r="I608"/>
      <c r="L608"/>
      <c r="N608" s="11" t="s">
        <v>744</v>
      </c>
      <c r="O608" s="12"/>
      <c r="P608" s="12">
        <v>9</v>
      </c>
    </row>
    <row r="609" spans="1:16" ht="15">
      <c r="A609" s="12"/>
      <c r="B609" s="13" t="s">
        <v>745</v>
      </c>
      <c r="C609" s="13" t="s">
        <v>746</v>
      </c>
      <c r="D609" s="13" t="s">
        <v>733</v>
      </c>
      <c r="E609" s="13" t="s">
        <v>734</v>
      </c>
      <c r="F609" s="13" t="s">
        <v>735</v>
      </c>
      <c r="G609" s="13" t="s">
        <v>732</v>
      </c>
      <c r="H609" s="13" t="s">
        <v>730</v>
      </c>
      <c r="I609" s="13" t="s">
        <v>731</v>
      </c>
      <c r="J609" s="13" t="s">
        <v>747</v>
      </c>
      <c r="K609" s="13" t="s">
        <v>748</v>
      </c>
      <c r="L609" s="13" t="s">
        <v>749</v>
      </c>
      <c r="M609" s="13" t="s">
        <v>750</v>
      </c>
      <c r="N609" s="13" t="s">
        <v>751</v>
      </c>
      <c r="O609" s="13" t="s">
        <v>752</v>
      </c>
      <c r="P609" s="13" t="s">
        <v>753</v>
      </c>
    </row>
    <row r="610" spans="1:16" ht="15">
      <c r="A610" s="11" t="s">
        <v>754</v>
      </c>
      <c r="B610" s="14">
        <v>91037</v>
      </c>
      <c r="C610" s="14">
        <v>3908</v>
      </c>
      <c r="D610" s="14">
        <v>3043</v>
      </c>
      <c r="E610" s="14">
        <v>7741</v>
      </c>
      <c r="F610" s="14">
        <v>232</v>
      </c>
      <c r="G610" s="14">
        <v>20036</v>
      </c>
      <c r="H610" s="14">
        <v>21349.333333333332</v>
      </c>
      <c r="I610" s="14">
        <v>10246</v>
      </c>
      <c r="J610" s="15">
        <f>(E610-$F610)/($B610-$F610)</f>
        <v>0.08269368426848742</v>
      </c>
      <c r="K610" s="15">
        <f>(D610)/($B610-$F610)</f>
        <v>0.033511370519244535</v>
      </c>
      <c r="L610" s="15">
        <f>(C610)/($B610-$F610)</f>
        <v>0.043037277682946976</v>
      </c>
      <c r="M610" s="15">
        <f>9*I610/H610</f>
        <v>4.319291781164127</v>
      </c>
      <c r="N610" s="15">
        <f>M610-(1.8*M610/3.9)</f>
        <v>2.3257724975499143</v>
      </c>
      <c r="O610" s="15">
        <f>G610/H610</f>
        <v>0.938483637272046</v>
      </c>
      <c r="P610" s="15">
        <f>O610-((18-P$608)*O610)/30</f>
        <v>0.6569385460904322</v>
      </c>
    </row>
    <row r="611" spans="1:16" ht="15">
      <c r="A611" s="11" t="s">
        <v>755</v>
      </c>
      <c r="B611" s="14">
        <v>90781</v>
      </c>
      <c r="C611" s="14">
        <v>3955</v>
      </c>
      <c r="D611" s="14">
        <v>2901</v>
      </c>
      <c r="E611" s="14">
        <v>8053</v>
      </c>
      <c r="F611" s="14">
        <v>471</v>
      </c>
      <c r="G611" s="14">
        <v>19445</v>
      </c>
      <c r="H611" s="14">
        <v>21265.666666666668</v>
      </c>
      <c r="I611" s="14">
        <v>9914</v>
      </c>
      <c r="J611" s="15">
        <f>(E611-F611)/(B611-F611)</f>
        <v>0.08395526519765253</v>
      </c>
      <c r="K611" s="15">
        <f>(D611)/($B611-$F611)</f>
        <v>0.0321226885173292</v>
      </c>
      <c r="L611" s="15">
        <f>(C611)/($B611-$F611)</f>
        <v>0.043793599822832464</v>
      </c>
      <c r="M611" s="15">
        <f>9*I611/H611</f>
        <v>4.195777230904274</v>
      </c>
      <c r="N611" s="15">
        <f>M611-1.8*M611/3.9</f>
        <v>2.2592646627946094</v>
      </c>
      <c r="O611" s="15">
        <f>G611/H611</f>
        <v>0.9143846889352163</v>
      </c>
      <c r="P611" s="15">
        <f>O611-((18-P$608)*O611)/30</f>
        <v>0.6400692822546514</v>
      </c>
    </row>
  </sheetData>
  <sheetProtection/>
  <mergeCells count="1">
    <mergeCell ref="A1:Y1"/>
  </mergeCells>
  <printOptions/>
  <pageMargins left="0.5" right="0.5" top="0.5" bottom="1" header="0.5" footer="0.5"/>
  <pageSetup fitToHeight="7" orientation="portrait" scale="50"/>
  <headerFooter alignWithMargins="0">
    <oddFooter>&amp;CPage &amp;P of &amp;N</oddFooter>
  </headerFooter>
  <rowBreaks count="6" manualBreakCount="6">
    <brk id="151" max="255" man="1"/>
    <brk id="229" max="255" man="1"/>
    <brk id="303" max="255" man="1"/>
    <brk id="380" max="255" man="1"/>
    <brk id="457" max="255" man="1"/>
    <brk id="5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Compuduck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Stein</dc:creator>
  <cp:keywords/>
  <dc:description/>
  <cp:lastModifiedBy>Stephen Stein</cp:lastModifiedBy>
  <cp:lastPrinted>2021-12-25T19:27:46Z</cp:lastPrinted>
  <dcterms:created xsi:type="dcterms:W3CDTF">2021-10-30T18:12:46Z</dcterms:created>
  <dcterms:modified xsi:type="dcterms:W3CDTF">2022-03-01T21:37:34Z</dcterms:modified>
  <cp:category/>
  <cp:version/>
  <cp:contentType/>
  <cp:contentStatus/>
</cp:coreProperties>
</file>